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02 2025" sheetId="15" r:id="rId1"/>
    <sheet name="01 2025" sheetId="14" r:id="rId2"/>
  </sheets>
  <calcPr calcId="145621"/>
</workbook>
</file>

<file path=xl/calcChain.xml><?xml version="1.0" encoding="utf-8"?>
<calcChain xmlns="http://schemas.openxmlformats.org/spreadsheetml/2006/main">
  <c r="D101" i="15" l="1"/>
  <c r="D99" i="15"/>
  <c r="D98" i="15"/>
  <c r="D51" i="15" l="1"/>
  <c r="D94" i="15"/>
  <c r="D61" i="15"/>
  <c r="D66" i="15"/>
  <c r="D19" i="15"/>
  <c r="D11" i="15"/>
  <c r="D102" i="15" l="1"/>
  <c r="D63" i="14" l="1"/>
  <c r="D61" i="14"/>
  <c r="D60" i="14"/>
  <c r="D40" i="14" l="1"/>
  <c r="D39" i="14"/>
  <c r="D51" i="14"/>
  <c r="D50" i="14"/>
  <c r="D64" i="14" l="1"/>
</calcChain>
</file>

<file path=xl/sharedStrings.xml><?xml version="1.0" encoding="utf-8"?>
<sst xmlns="http://schemas.openxmlformats.org/spreadsheetml/2006/main" count="466" uniqueCount="112">
  <si>
    <t>OSNOVNA ŠKOLA BARTULA KAŠIĆA</t>
  </si>
  <si>
    <t>BRIBIRSKI PRILAZ 2</t>
  </si>
  <si>
    <t>23000 ZADAR</t>
  </si>
  <si>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</si>
  <si>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</si>
  <si>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</si>
  <si>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</si>
  <si>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</si>
  <si>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izdatka</t>
  </si>
  <si>
    <t>OIB: 07457010076</t>
  </si>
  <si>
    <t>SPLIT</t>
  </si>
  <si>
    <t>ZADAR</t>
  </si>
  <si>
    <t>VINDIJA DD</t>
  </si>
  <si>
    <t>TVORNICA KRUHA ZADAR DD</t>
  </si>
  <si>
    <t>KONZUM PLUS D.O.O.</t>
  </si>
  <si>
    <t>ZDRAVO I KVALITETNO FRUTARIJA D.O.O.</t>
  </si>
  <si>
    <t>MEDITERAN SECURITY D.O.O.</t>
  </si>
  <si>
    <t>ZAGREB</t>
  </si>
  <si>
    <t>VARAŽDIN</t>
  </si>
  <si>
    <t>3238 Računalne usluge</t>
  </si>
  <si>
    <t>3222 Namirnice</t>
  </si>
  <si>
    <t>Odgovorna osoba: Katica Skukan, ravnateljica</t>
  </si>
  <si>
    <t>ĆAMIL BAŠIĆ</t>
  </si>
  <si>
    <t>3223 Energija</t>
  </si>
  <si>
    <t>3221 Uredski materijal i ost mat rashodi</t>
  </si>
  <si>
    <t>3234 Komunalne usluge</t>
  </si>
  <si>
    <t>VODOVOD D.O.O.</t>
  </si>
  <si>
    <t>ČISTOĆA D.O.O.</t>
  </si>
  <si>
    <t>3239 Ostale usluge</t>
  </si>
  <si>
    <t>CIKLON D.O.O.</t>
  </si>
  <si>
    <t>3231 Usl tel pošte i prijevoza</t>
  </si>
  <si>
    <t>HEP-OPSKRBA D.O.O.</t>
  </si>
  <si>
    <t>FINANCIJSKA AGENCIJA</t>
  </si>
  <si>
    <t>A1 HRVATSKA D.O.O.</t>
  </si>
  <si>
    <t>HRVATSKI TELEKOM D.O.</t>
  </si>
  <si>
    <t>HP-HRVATSKA POŠTA DD</t>
  </si>
  <si>
    <t>VELIKA GORICA</t>
  </si>
  <si>
    <t>SAMIRIĆ D.O.O.</t>
  </si>
  <si>
    <t>3295 Pristojbe i naknade</t>
  </si>
  <si>
    <t>3237 Intelektualne i osobne usluge (ukupni bruto iznos naknade)</t>
  </si>
  <si>
    <t>3111 Bruto plaće za redovan rad (ukupni iznos bez bolovanja na teret HZZO)</t>
  </si>
  <si>
    <t>3132 Doprinos za obvezno zdrav osig</t>
  </si>
  <si>
    <t>3121 Ostali rashodi za zaposlene</t>
  </si>
  <si>
    <t>3212 Naknade za prijevoz</t>
  </si>
  <si>
    <t>PREMIUM PLUS d.o.o.</t>
  </si>
  <si>
    <t>47612356838</t>
  </si>
  <si>
    <t>VRSI</t>
  </si>
  <si>
    <t>DIMNJAČAR DANKO JURLINA</t>
  </si>
  <si>
    <t>25272825447</t>
  </si>
  <si>
    <t>3299 Ostali nespomenuti rashodi</t>
  </si>
  <si>
    <t>MARIKOMERC D.O.O.</t>
  </si>
  <si>
    <t>POLIČNIK</t>
  </si>
  <si>
    <t>PZ POLIČANKA</t>
  </si>
  <si>
    <t>54319613171</t>
  </si>
  <si>
    <t>RIJEKA TRANS D.O.O.</t>
  </si>
  <si>
    <t>08418011938</t>
  </si>
  <si>
    <t>KUKULJANOVO</t>
  </si>
  <si>
    <t>NARODNE NOVINE D.D.</t>
  </si>
  <si>
    <t>DIDACTA D.O.O.</t>
  </si>
  <si>
    <t>SLAVONSKI BROD</t>
  </si>
  <si>
    <t>3722 Naknade građanima i kućanstvima u naravi</t>
  </si>
  <si>
    <t>BROSS TRADE D.O.O.</t>
  </si>
  <si>
    <t>UDRUGA LANAC KRETANJA</t>
  </si>
  <si>
    <t>ZA SIJEČANJ 2025. GODINE</t>
  </si>
  <si>
    <t>UKUPNO ZA SIJEČANJ 2025.</t>
  </si>
  <si>
    <t>3232 Usl tek i inv održavanja</t>
  </si>
  <si>
    <t>CS DATA vl. Boris Lemić</t>
  </si>
  <si>
    <t>07928109478</t>
  </si>
  <si>
    <t>HRVATSKI ZAVOD ZA ZAPOŠLJAVANJE PU ZADAR</t>
  </si>
  <si>
    <t>ZA VELJAČU 2025. GODINE</t>
  </si>
  <si>
    <t>UKUPNO ZA VELJAČU 2025.</t>
  </si>
  <si>
    <t>3721 Naknade građanima i kućanstvima u novcu</t>
  </si>
  <si>
    <t>SISTEM SERVIS D.O.O.</t>
  </si>
  <si>
    <t>98221424251</t>
  </si>
  <si>
    <t>ALBA 69 D.O.O.</t>
  </si>
  <si>
    <t>EURO TEAM D.O.O.</t>
  </si>
  <si>
    <t>02330984979</t>
  </si>
  <si>
    <t>ISLAM LATINSKI</t>
  </si>
  <si>
    <t>HRVATSKA ZAJEDNICA RAČUNOVOĐA I FINANCIJSKIH DJELATNIKA</t>
  </si>
  <si>
    <t>3213  Stručno usavršavanje zaposlenika</t>
  </si>
  <si>
    <t>PEVEX D.D.</t>
  </si>
  <si>
    <t>SESVETE</t>
  </si>
  <si>
    <t>3433 Zatezne kamate</t>
  </si>
  <si>
    <t>ZADAR TEHNIKA d.o.o.</t>
  </si>
  <si>
    <t>77750062239</t>
  </si>
  <si>
    <t>DUBROVNIK SUN D.O.O.</t>
  </si>
  <si>
    <t>DUBROVNIK</t>
  </si>
  <si>
    <t>3211 Službena putovanja</t>
  </si>
  <si>
    <t>BLAIĆ D.O.O.</t>
  </si>
  <si>
    <t>OPTI PRINT ADRIA D.O.O.</t>
  </si>
  <si>
    <t>ZAVOD ZA JAVNO ZDRAVSTVO ZADAR</t>
  </si>
  <si>
    <t>3236 Zdravstvene i veterinarske usluge</t>
  </si>
  <si>
    <t>DUAL D.O.O.</t>
  </si>
  <si>
    <t>RAŽANAC</t>
  </si>
  <si>
    <t>G. D. DIZAJN</t>
  </si>
  <si>
    <t>HEP ELEKTRA D.O.O.</t>
  </si>
  <si>
    <t>43965974818</t>
  </si>
  <si>
    <t>UDRUGA TAJNIKA I RAČUNOV.</t>
  </si>
  <si>
    <t>TROGIR</t>
  </si>
  <si>
    <t>OPĆINA POLIČNIK</t>
  </si>
  <si>
    <t>POREDAK D.O.O.</t>
  </si>
  <si>
    <t>GRADSKA KNJIŽNICA ZADAR</t>
  </si>
  <si>
    <t>BLINK INFO D.O.O.</t>
  </si>
  <si>
    <t>HRVAT.UDR.RAVNAT.OŠ</t>
  </si>
  <si>
    <t>3294 Članarine</t>
  </si>
  <si>
    <t>DIVNA PROIZVODNJA I USLUGE d.o.o.</t>
  </si>
  <si>
    <t>PULA</t>
  </si>
  <si>
    <t>SVIJET STAKLA",VL.MIJO T</t>
  </si>
  <si>
    <t>20179846309</t>
  </si>
  <si>
    <t>GHIA SPORT D.O.O.</t>
  </si>
  <si>
    <t>PAZIN</t>
  </si>
  <si>
    <t>4226 Sportska i glazbena 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</si>
</sst>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wrapText="1" shrinkToFit="1"/>
    </xf>
    <xf numFmtId="0" fontId="0" fillId="2" borderId="1" xfId="0" applyFill="1" applyBorder="1" applyAlignment="1">
      <alignment horizontal="center" wrapText="1" shrinkToFit="1"/>
    </xf>
    <xf numFmtId="0" fontId="0" fillId="2" borderId="1" xfId="0" applyFill="1" applyBorder="1" applyAlignment="1">
      <alignment horizontal="left" wrapText="1" shrinkToFit="1"/>
    </xf>
    <xf numFmtId="164" fontId="1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49" fontId="0" fillId="0" borderId="1" xfId="0" applyNumberFormat="1" applyBorder="1" applyAlignment="1">
      <alignment horizontal="center"/>
    </xf>
    <xf numFmtId="0" fontId="0" fillId="0" borderId="0" xfId="0"/>
    <xf numFmtId="16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2" xfId="0" applyFont="1" applyBorder="1" applyAlignment="1">
      <alignment wrapText="1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170" zoomScaleNormal="170" workbookViewId="0">
      <selection activeCell="D102" sqref="D102"/>
    </sheetView>
  </sheetViews>
  <sheetFormatPr defaultRowHeight="15" x14ac:dyDescent="0.25"/>
  <cols>
    <col min="1" max="1" width="38.5703125" style="23" customWidth="1"/>
    <col min="2" max="2" width="14" style="26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27" t="s">
        <v>3</v>
      </c>
      <c r="C6" s="27"/>
      <c r="D6" s="27"/>
    </row>
    <row r="7" spans="1:7" x14ac:dyDescent="0.25">
      <c r="B7" s="27" t="s">
        <v>69</v>
      </c>
      <c r="C7" s="27"/>
      <c r="D7" s="27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2332.6999999999998</v>
      </c>
      <c r="E10" s="8" t="s">
        <v>23</v>
      </c>
      <c r="G10" s="21"/>
    </row>
    <row r="11" spans="1:7" x14ac:dyDescent="0.25">
      <c r="A11" s="5" t="s">
        <v>95</v>
      </c>
      <c r="B11" s="22" t="s">
        <v>96</v>
      </c>
      <c r="C11" s="6" t="s">
        <v>17</v>
      </c>
      <c r="D11" s="7">
        <f>2.85+2.85</f>
        <v>5.7</v>
      </c>
      <c r="E11" s="8" t="s">
        <v>23</v>
      </c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34.6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26.83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37.86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958.47</v>
      </c>
      <c r="E15" s="8" t="s">
        <v>25</v>
      </c>
    </row>
    <row r="16" spans="1:7" x14ac:dyDescent="0.25">
      <c r="A16" s="5" t="s">
        <v>27</v>
      </c>
      <c r="B16" s="6">
        <v>84923155727</v>
      </c>
      <c r="C16" s="6" t="s">
        <v>11</v>
      </c>
      <c r="D16" s="7">
        <v>10.41</v>
      </c>
      <c r="E16" s="8" t="s">
        <v>82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11.25</v>
      </c>
      <c r="E17" s="8" t="s">
        <v>82</v>
      </c>
    </row>
    <row r="18" spans="1:5" x14ac:dyDescent="0.25">
      <c r="A18" s="5" t="s">
        <v>16</v>
      </c>
      <c r="B18" s="22" t="s">
        <v>48</v>
      </c>
      <c r="C18" s="6" t="s">
        <v>11</v>
      </c>
      <c r="D18" s="7">
        <v>1122</v>
      </c>
      <c r="E18" s="8" t="s">
        <v>28</v>
      </c>
    </row>
    <row r="19" spans="1:5" ht="30.75" customHeight="1" x14ac:dyDescent="0.25">
      <c r="A19" s="29" t="s">
        <v>78</v>
      </c>
      <c r="B19" s="31">
        <v>75508100288</v>
      </c>
      <c r="C19" s="6" t="s">
        <v>17</v>
      </c>
      <c r="D19" s="7">
        <f>15+95</f>
        <v>110</v>
      </c>
      <c r="E19" s="8" t="s">
        <v>79</v>
      </c>
    </row>
    <row r="20" spans="1:5" ht="30.75" customHeight="1" x14ac:dyDescent="0.25">
      <c r="A20" s="29" t="s">
        <v>78</v>
      </c>
      <c r="B20" s="30">
        <v>75508100288</v>
      </c>
      <c r="C20" s="6" t="s">
        <v>17</v>
      </c>
      <c r="D20" s="7">
        <v>13</v>
      </c>
      <c r="E20" s="8" t="s">
        <v>24</v>
      </c>
    </row>
    <row r="21" spans="1:5" x14ac:dyDescent="0.25">
      <c r="A21" s="5" t="s">
        <v>80</v>
      </c>
      <c r="B21" s="6">
        <v>73660371074</v>
      </c>
      <c r="C21" s="6" t="s">
        <v>81</v>
      </c>
      <c r="D21" s="7">
        <v>27.73</v>
      </c>
      <c r="E21" s="8" t="s">
        <v>24</v>
      </c>
    </row>
    <row r="22" spans="1:5" x14ac:dyDescent="0.25">
      <c r="A22" s="5" t="s">
        <v>26</v>
      </c>
      <c r="B22" s="6">
        <v>89406825003</v>
      </c>
      <c r="C22" s="6" t="s">
        <v>11</v>
      </c>
      <c r="D22" s="7">
        <v>14.21</v>
      </c>
      <c r="E22" s="8" t="s">
        <v>25</v>
      </c>
    </row>
    <row r="23" spans="1:5" x14ac:dyDescent="0.25">
      <c r="A23" s="5" t="s">
        <v>26</v>
      </c>
      <c r="B23" s="6">
        <v>89406825003</v>
      </c>
      <c r="C23" s="6" t="s">
        <v>11</v>
      </c>
      <c r="D23" s="7">
        <v>5.58</v>
      </c>
      <c r="E23" s="8" t="s">
        <v>25</v>
      </c>
    </row>
    <row r="24" spans="1:5" x14ac:dyDescent="0.25">
      <c r="A24" s="5" t="s">
        <v>26</v>
      </c>
      <c r="B24" s="6">
        <v>89406825003</v>
      </c>
      <c r="C24" s="6" t="s">
        <v>11</v>
      </c>
      <c r="D24" s="7">
        <v>4.76</v>
      </c>
      <c r="E24" s="8" t="s">
        <v>25</v>
      </c>
    </row>
    <row r="25" spans="1:5" x14ac:dyDescent="0.25">
      <c r="A25" s="5" t="s">
        <v>26</v>
      </c>
      <c r="B25" s="6">
        <v>89406825003</v>
      </c>
      <c r="C25" s="6" t="s">
        <v>11</v>
      </c>
      <c r="D25" s="7">
        <v>31.1</v>
      </c>
      <c r="E25" s="8" t="s">
        <v>25</v>
      </c>
    </row>
    <row r="26" spans="1:5" x14ac:dyDescent="0.25">
      <c r="A26" s="5" t="s">
        <v>26</v>
      </c>
      <c r="B26" s="6">
        <v>89406825003</v>
      </c>
      <c r="C26" s="6" t="s">
        <v>11</v>
      </c>
      <c r="D26" s="7">
        <v>17.920000000000002</v>
      </c>
      <c r="E26" s="8" t="s">
        <v>25</v>
      </c>
    </row>
    <row r="27" spans="1:5" x14ac:dyDescent="0.25">
      <c r="A27" s="5" t="s">
        <v>26</v>
      </c>
      <c r="B27" s="6">
        <v>89406825003</v>
      </c>
      <c r="C27" s="6" t="s">
        <v>11</v>
      </c>
      <c r="D27" s="7">
        <v>266.77</v>
      </c>
      <c r="E27" s="8" t="s">
        <v>25</v>
      </c>
    </row>
    <row r="28" spans="1:5" x14ac:dyDescent="0.25">
      <c r="A28" s="5" t="s">
        <v>66</v>
      </c>
      <c r="B28" s="22" t="s">
        <v>67</v>
      </c>
      <c r="C28" s="6" t="s">
        <v>36</v>
      </c>
      <c r="D28" s="7">
        <v>30</v>
      </c>
      <c r="E28" s="8" t="s">
        <v>19</v>
      </c>
    </row>
    <row r="29" spans="1:5" x14ac:dyDescent="0.25">
      <c r="A29" s="5" t="s">
        <v>66</v>
      </c>
      <c r="B29" s="22" t="s">
        <v>67</v>
      </c>
      <c r="C29" s="6" t="s">
        <v>36</v>
      </c>
      <c r="D29" s="7">
        <v>30</v>
      </c>
      <c r="E29" s="8" t="s">
        <v>19</v>
      </c>
    </row>
    <row r="30" spans="1:5" x14ac:dyDescent="0.25">
      <c r="A30" s="5" t="s">
        <v>72</v>
      </c>
      <c r="B30" s="22" t="s">
        <v>73</v>
      </c>
      <c r="C30" s="6" t="s">
        <v>11</v>
      </c>
      <c r="D30" s="7">
        <v>147.5</v>
      </c>
      <c r="E30" s="8" t="s">
        <v>19</v>
      </c>
    </row>
    <row r="31" spans="1:5" x14ac:dyDescent="0.25">
      <c r="A31" s="5" t="s">
        <v>72</v>
      </c>
      <c r="B31" s="22" t="s">
        <v>73</v>
      </c>
      <c r="C31" s="6" t="s">
        <v>11</v>
      </c>
      <c r="D31" s="7">
        <v>237.5</v>
      </c>
      <c r="E31" s="8" t="s">
        <v>19</v>
      </c>
    </row>
    <row r="32" spans="1:5" x14ac:dyDescent="0.25">
      <c r="A32" s="5" t="s">
        <v>74</v>
      </c>
      <c r="B32" s="6">
        <v>55610250666</v>
      </c>
      <c r="C32" s="6" t="s">
        <v>11</v>
      </c>
      <c r="D32" s="7">
        <v>237.75</v>
      </c>
      <c r="E32" s="8" t="s">
        <v>24</v>
      </c>
    </row>
    <row r="33" spans="1:5" x14ac:dyDescent="0.25">
      <c r="A33" s="5" t="s">
        <v>74</v>
      </c>
      <c r="B33" s="6">
        <v>55610250666</v>
      </c>
      <c r="C33" s="6" t="s">
        <v>11</v>
      </c>
      <c r="D33" s="7">
        <v>237.75</v>
      </c>
      <c r="E33" s="8" t="s">
        <v>24</v>
      </c>
    </row>
    <row r="34" spans="1:5" x14ac:dyDescent="0.25">
      <c r="A34" s="5" t="s">
        <v>74</v>
      </c>
      <c r="B34" s="6">
        <v>55610250666</v>
      </c>
      <c r="C34" s="6" t="s">
        <v>11</v>
      </c>
      <c r="D34" s="7">
        <v>991.71</v>
      </c>
      <c r="E34" s="8" t="s">
        <v>24</v>
      </c>
    </row>
    <row r="35" spans="1:5" x14ac:dyDescent="0.25">
      <c r="A35" s="5" t="s">
        <v>75</v>
      </c>
      <c r="B35" s="22" t="s">
        <v>76</v>
      </c>
      <c r="C35" s="6" t="s">
        <v>77</v>
      </c>
      <c r="D35" s="7">
        <v>178.15</v>
      </c>
      <c r="E35" s="8" t="s">
        <v>24</v>
      </c>
    </row>
    <row r="36" spans="1:5" x14ac:dyDescent="0.25">
      <c r="A36" s="5" t="s">
        <v>75</v>
      </c>
      <c r="B36" s="22" t="s">
        <v>76</v>
      </c>
      <c r="C36" s="6" t="s">
        <v>77</v>
      </c>
      <c r="D36" s="7">
        <v>374.99</v>
      </c>
      <c r="E36" s="8" t="s">
        <v>24</v>
      </c>
    </row>
    <row r="37" spans="1:5" x14ac:dyDescent="0.25">
      <c r="A37" s="5" t="s">
        <v>16</v>
      </c>
      <c r="B37" s="22" t="s">
        <v>48</v>
      </c>
      <c r="C37" s="6" t="s">
        <v>11</v>
      </c>
      <c r="D37" s="7">
        <v>50</v>
      </c>
      <c r="E37" s="8" t="s">
        <v>28</v>
      </c>
    </row>
    <row r="38" spans="1:5" x14ac:dyDescent="0.25">
      <c r="A38" s="5" t="s">
        <v>16</v>
      </c>
      <c r="B38" s="22" t="s">
        <v>48</v>
      </c>
      <c r="C38" s="6" t="s">
        <v>11</v>
      </c>
      <c r="D38" s="7">
        <v>1421.2</v>
      </c>
      <c r="E38" s="8" t="s">
        <v>28</v>
      </c>
    </row>
    <row r="39" spans="1:5" x14ac:dyDescent="0.25">
      <c r="A39" s="5" t="s">
        <v>83</v>
      </c>
      <c r="B39" s="22" t="s">
        <v>84</v>
      </c>
      <c r="C39" s="6" t="s">
        <v>11</v>
      </c>
      <c r="D39" s="7">
        <v>500</v>
      </c>
      <c r="E39" s="8" t="s">
        <v>28</v>
      </c>
    </row>
    <row r="40" spans="1:5" x14ac:dyDescent="0.25">
      <c r="A40" s="5" t="s">
        <v>107</v>
      </c>
      <c r="B40" s="22" t="s">
        <v>108</v>
      </c>
      <c r="C40" s="6" t="s">
        <v>11</v>
      </c>
      <c r="D40" s="7">
        <v>131.25</v>
      </c>
      <c r="E40" s="8" t="s">
        <v>28</v>
      </c>
    </row>
    <row r="41" spans="1:5" x14ac:dyDescent="0.25">
      <c r="A41" s="5" t="s">
        <v>85</v>
      </c>
      <c r="B41" s="6">
        <v>60174672203</v>
      </c>
      <c r="C41" s="6" t="s">
        <v>86</v>
      </c>
      <c r="D41" s="7">
        <v>337.95</v>
      </c>
      <c r="E41" s="8" t="s">
        <v>87</v>
      </c>
    </row>
    <row r="42" spans="1:5" x14ac:dyDescent="0.25">
      <c r="A42" s="5" t="s">
        <v>85</v>
      </c>
      <c r="B42" s="6">
        <v>60174672203</v>
      </c>
      <c r="C42" s="6" t="s">
        <v>86</v>
      </c>
      <c r="D42" s="7">
        <v>80</v>
      </c>
      <c r="E42" s="8" t="s">
        <v>79</v>
      </c>
    </row>
    <row r="43" spans="1:5" x14ac:dyDescent="0.25">
      <c r="A43" s="5" t="s">
        <v>44</v>
      </c>
      <c r="B43" s="22" t="s">
        <v>45</v>
      </c>
      <c r="C43" s="6" t="s">
        <v>11</v>
      </c>
      <c r="D43" s="7">
        <v>943.06</v>
      </c>
      <c r="E43" s="8" t="s">
        <v>24</v>
      </c>
    </row>
    <row r="44" spans="1:5" x14ac:dyDescent="0.25">
      <c r="A44" s="5" t="s">
        <v>72</v>
      </c>
      <c r="B44" s="22" t="s">
        <v>73</v>
      </c>
      <c r="C44" s="6" t="s">
        <v>11</v>
      </c>
      <c r="D44" s="7">
        <v>229</v>
      </c>
      <c r="E44" s="8" t="s">
        <v>24</v>
      </c>
    </row>
    <row r="45" spans="1:5" x14ac:dyDescent="0.25">
      <c r="A45" s="5" t="s">
        <v>88</v>
      </c>
      <c r="B45" s="6">
        <v>95496741798</v>
      </c>
      <c r="C45" s="6" t="s">
        <v>11</v>
      </c>
      <c r="D45" s="7">
        <v>724.9</v>
      </c>
      <c r="E45" s="8" t="s">
        <v>24</v>
      </c>
    </row>
    <row r="46" spans="1:5" x14ac:dyDescent="0.25">
      <c r="A46" s="5" t="s">
        <v>89</v>
      </c>
      <c r="B46" s="6">
        <v>11469787133</v>
      </c>
      <c r="C46" s="6" t="s">
        <v>17</v>
      </c>
      <c r="D46" s="7">
        <v>80.11</v>
      </c>
      <c r="E46" s="8" t="s">
        <v>28</v>
      </c>
    </row>
    <row r="47" spans="1:5" x14ac:dyDescent="0.25">
      <c r="A47" s="5" t="s">
        <v>89</v>
      </c>
      <c r="B47" s="6">
        <v>11469787133</v>
      </c>
      <c r="C47" s="6" t="s">
        <v>17</v>
      </c>
      <c r="D47" s="7">
        <v>276.25</v>
      </c>
      <c r="E47" s="8" t="s">
        <v>28</v>
      </c>
    </row>
    <row r="48" spans="1:5" x14ac:dyDescent="0.25">
      <c r="A48" s="5" t="s">
        <v>72</v>
      </c>
      <c r="B48" s="22" t="s">
        <v>73</v>
      </c>
      <c r="C48" s="6" t="s">
        <v>11</v>
      </c>
      <c r="D48" s="7">
        <v>382.4</v>
      </c>
      <c r="E48" s="8" t="s">
        <v>28</v>
      </c>
    </row>
    <row r="49" spans="1:5" x14ac:dyDescent="0.25">
      <c r="A49" s="5" t="s">
        <v>13</v>
      </c>
      <c r="B49" s="6">
        <v>90373162012</v>
      </c>
      <c r="C49" s="6" t="s">
        <v>11</v>
      </c>
      <c r="D49" s="7">
        <v>84.21</v>
      </c>
      <c r="E49" s="8" t="s">
        <v>20</v>
      </c>
    </row>
    <row r="50" spans="1:5" x14ac:dyDescent="0.25">
      <c r="A50" s="5" t="s">
        <v>37</v>
      </c>
      <c r="B50" s="6">
        <v>17091086337</v>
      </c>
      <c r="C50" s="6" t="s">
        <v>11</v>
      </c>
      <c r="D50" s="7">
        <v>563</v>
      </c>
      <c r="E50" s="8" t="s">
        <v>20</v>
      </c>
    </row>
    <row r="51" spans="1:5" x14ac:dyDescent="0.25">
      <c r="A51" s="5" t="s">
        <v>103</v>
      </c>
      <c r="B51" s="6">
        <v>97748123085</v>
      </c>
      <c r="C51" s="6" t="s">
        <v>17</v>
      </c>
      <c r="D51" s="7">
        <f>50+20</f>
        <v>70</v>
      </c>
      <c r="E51" s="8" t="s">
        <v>104</v>
      </c>
    </row>
    <row r="52" spans="1:5" x14ac:dyDescent="0.25">
      <c r="A52" s="5" t="s">
        <v>13</v>
      </c>
      <c r="B52" s="6">
        <v>90373162012</v>
      </c>
      <c r="C52" s="6" t="s">
        <v>11</v>
      </c>
      <c r="D52" s="7">
        <v>216.47</v>
      </c>
      <c r="E52" s="8" t="s">
        <v>20</v>
      </c>
    </row>
    <row r="53" spans="1:5" x14ac:dyDescent="0.25">
      <c r="A53" s="5" t="s">
        <v>13</v>
      </c>
      <c r="B53" s="6">
        <v>90373162012</v>
      </c>
      <c r="C53" s="6" t="s">
        <v>11</v>
      </c>
      <c r="D53" s="7">
        <v>147.77000000000001</v>
      </c>
      <c r="E53" s="8" t="s">
        <v>20</v>
      </c>
    </row>
    <row r="54" spans="1:5" x14ac:dyDescent="0.25">
      <c r="A54" s="5" t="s">
        <v>12</v>
      </c>
      <c r="B54" s="6">
        <v>44138062462</v>
      </c>
      <c r="C54" s="6" t="s">
        <v>18</v>
      </c>
      <c r="D54" s="7">
        <v>62.51</v>
      </c>
      <c r="E54" s="8" t="s">
        <v>20</v>
      </c>
    </row>
    <row r="55" spans="1:5" x14ac:dyDescent="0.25">
      <c r="A55" s="5" t="s">
        <v>13</v>
      </c>
      <c r="B55" s="6">
        <v>90373162012</v>
      </c>
      <c r="C55" s="6" t="s">
        <v>11</v>
      </c>
      <c r="D55" s="7">
        <v>531.78</v>
      </c>
      <c r="E55" s="8" t="s">
        <v>20</v>
      </c>
    </row>
    <row r="56" spans="1:5" x14ac:dyDescent="0.25">
      <c r="A56" s="5" t="s">
        <v>50</v>
      </c>
      <c r="B56" s="6">
        <v>2359254184</v>
      </c>
      <c r="C56" s="6" t="s">
        <v>51</v>
      </c>
      <c r="D56" s="7">
        <v>428</v>
      </c>
      <c r="E56" s="8" t="s">
        <v>20</v>
      </c>
    </row>
    <row r="57" spans="1:5" x14ac:dyDescent="0.25">
      <c r="A57" s="5" t="s">
        <v>94</v>
      </c>
      <c r="B57" s="6">
        <v>45732233774</v>
      </c>
      <c r="C57" s="6" t="s">
        <v>17</v>
      </c>
      <c r="D57" s="7">
        <v>289.08</v>
      </c>
      <c r="E57" s="8" t="s">
        <v>24</v>
      </c>
    </row>
    <row r="58" spans="1:5" x14ac:dyDescent="0.25">
      <c r="A58" s="5" t="s">
        <v>57</v>
      </c>
      <c r="B58" s="6">
        <v>64546066176</v>
      </c>
      <c r="C58" s="6" t="s">
        <v>17</v>
      </c>
      <c r="D58" s="7">
        <v>110.68</v>
      </c>
      <c r="E58" s="8" t="s">
        <v>24</v>
      </c>
    </row>
    <row r="59" spans="1:5" x14ac:dyDescent="0.25">
      <c r="A59" s="5" t="s">
        <v>94</v>
      </c>
      <c r="B59" s="6">
        <v>45732233774</v>
      </c>
      <c r="C59" s="6" t="s">
        <v>17</v>
      </c>
      <c r="D59" s="7">
        <v>507.9</v>
      </c>
      <c r="E59" s="8" t="s">
        <v>24</v>
      </c>
    </row>
    <row r="60" spans="1:5" x14ac:dyDescent="0.25">
      <c r="A60" s="5" t="s">
        <v>12</v>
      </c>
      <c r="B60" s="6">
        <v>44138062462</v>
      </c>
      <c r="C60" s="6" t="s">
        <v>18</v>
      </c>
      <c r="D60" s="7">
        <v>129.1</v>
      </c>
      <c r="E60" s="8" t="s">
        <v>20</v>
      </c>
    </row>
    <row r="61" spans="1:5" x14ac:dyDescent="0.25">
      <c r="A61" s="5" t="s">
        <v>52</v>
      </c>
      <c r="B61" s="22" t="s">
        <v>53</v>
      </c>
      <c r="C61" s="6" t="s">
        <v>51</v>
      </c>
      <c r="D61" s="7">
        <f>1517.29+3125.44</f>
        <v>4642.7299999999996</v>
      </c>
      <c r="E61" s="8" t="s">
        <v>20</v>
      </c>
    </row>
    <row r="62" spans="1:5" x14ac:dyDescent="0.25">
      <c r="A62" s="5" t="s">
        <v>61</v>
      </c>
      <c r="B62" s="6">
        <v>83598114879</v>
      </c>
      <c r="C62" s="6" t="s">
        <v>10</v>
      </c>
      <c r="D62" s="7">
        <v>1025.47</v>
      </c>
      <c r="E62" s="8" t="s">
        <v>20</v>
      </c>
    </row>
    <row r="63" spans="1:5" x14ac:dyDescent="0.25">
      <c r="A63" s="5" t="s">
        <v>13</v>
      </c>
      <c r="B63" s="6">
        <v>90373162012</v>
      </c>
      <c r="C63" s="6" t="s">
        <v>11</v>
      </c>
      <c r="D63" s="7">
        <v>314.16000000000003</v>
      </c>
      <c r="E63" s="8" t="s">
        <v>20</v>
      </c>
    </row>
    <row r="64" spans="1:5" x14ac:dyDescent="0.25">
      <c r="A64" s="5" t="s">
        <v>37</v>
      </c>
      <c r="B64" s="6">
        <v>17091086337</v>
      </c>
      <c r="C64" s="6" t="s">
        <v>11</v>
      </c>
      <c r="D64" s="7">
        <v>203.58</v>
      </c>
      <c r="E64" s="8" t="s">
        <v>20</v>
      </c>
    </row>
    <row r="65" spans="1:5" x14ac:dyDescent="0.25">
      <c r="A65" s="5" t="s">
        <v>44</v>
      </c>
      <c r="B65" s="22" t="s">
        <v>45</v>
      </c>
      <c r="C65" s="6" t="s">
        <v>11</v>
      </c>
      <c r="D65" s="7">
        <v>259.43</v>
      </c>
      <c r="E65" s="8" t="s">
        <v>24</v>
      </c>
    </row>
    <row r="66" spans="1:5" x14ac:dyDescent="0.25">
      <c r="A66" s="5" t="s">
        <v>105</v>
      </c>
      <c r="B66" s="6">
        <v>67080200094</v>
      </c>
      <c r="C66" s="6" t="s">
        <v>106</v>
      </c>
      <c r="D66" s="7">
        <f>50+13.4</f>
        <v>63.4</v>
      </c>
      <c r="E66" s="8" t="s">
        <v>24</v>
      </c>
    </row>
    <row r="67" spans="1:5" x14ac:dyDescent="0.25">
      <c r="A67" s="5" t="s">
        <v>29</v>
      </c>
      <c r="B67" s="6">
        <v>52869401719</v>
      </c>
      <c r="C67" s="6" t="s">
        <v>11</v>
      </c>
      <c r="D67" s="7">
        <v>18.75</v>
      </c>
      <c r="E67" s="8" t="s">
        <v>25</v>
      </c>
    </row>
    <row r="68" spans="1:5" x14ac:dyDescent="0.25">
      <c r="A68" s="5" t="s">
        <v>29</v>
      </c>
      <c r="B68" s="6">
        <v>52869401719</v>
      </c>
      <c r="C68" s="6" t="s">
        <v>11</v>
      </c>
      <c r="D68" s="7">
        <v>18.75</v>
      </c>
      <c r="E68" s="8" t="s">
        <v>25</v>
      </c>
    </row>
    <row r="69" spans="1:5" x14ac:dyDescent="0.25">
      <c r="A69" s="5" t="s">
        <v>27</v>
      </c>
      <c r="B69" s="6">
        <v>84923155727</v>
      </c>
      <c r="C69" s="6" t="s">
        <v>11</v>
      </c>
      <c r="D69" s="7">
        <v>29</v>
      </c>
      <c r="E69" s="8" t="s">
        <v>25</v>
      </c>
    </row>
    <row r="70" spans="1:5" x14ac:dyDescent="0.25">
      <c r="A70" s="5" t="s">
        <v>27</v>
      </c>
      <c r="B70" s="6">
        <v>84923155727</v>
      </c>
      <c r="C70" s="6" t="s">
        <v>11</v>
      </c>
      <c r="D70" s="7">
        <v>33.520000000000003</v>
      </c>
      <c r="E70" s="8" t="s">
        <v>25</v>
      </c>
    </row>
    <row r="71" spans="1:5" x14ac:dyDescent="0.25">
      <c r="A71" s="5" t="s">
        <v>27</v>
      </c>
      <c r="B71" s="6">
        <v>84923155727</v>
      </c>
      <c r="C71" s="6" t="s">
        <v>11</v>
      </c>
      <c r="D71" s="7">
        <v>37.86</v>
      </c>
      <c r="E71" s="8" t="s">
        <v>25</v>
      </c>
    </row>
    <row r="72" spans="1:5" x14ac:dyDescent="0.25">
      <c r="A72" s="5" t="s">
        <v>27</v>
      </c>
      <c r="B72" s="6">
        <v>84923155727</v>
      </c>
      <c r="C72" s="6" t="s">
        <v>11</v>
      </c>
      <c r="D72" s="7">
        <v>154.63</v>
      </c>
      <c r="E72" s="8" t="s">
        <v>25</v>
      </c>
    </row>
    <row r="73" spans="1:5" x14ac:dyDescent="0.25">
      <c r="A73" s="5" t="s">
        <v>47</v>
      </c>
      <c r="B73" s="6">
        <v>49980852277</v>
      </c>
      <c r="C73" s="6" t="s">
        <v>46</v>
      </c>
      <c r="D73" s="7">
        <v>84.73</v>
      </c>
      <c r="E73" s="8" t="s">
        <v>25</v>
      </c>
    </row>
    <row r="74" spans="1:5" x14ac:dyDescent="0.25">
      <c r="A74" s="5" t="s">
        <v>99</v>
      </c>
      <c r="B74" s="6">
        <v>87120007882</v>
      </c>
      <c r="C74" s="6" t="s">
        <v>51</v>
      </c>
      <c r="D74" s="7">
        <v>3.19</v>
      </c>
      <c r="E74" s="8" t="s">
        <v>25</v>
      </c>
    </row>
    <row r="75" spans="1:5" x14ac:dyDescent="0.25">
      <c r="A75" s="5" t="s">
        <v>47</v>
      </c>
      <c r="B75" s="6">
        <v>49980852277</v>
      </c>
      <c r="C75" s="6" t="s">
        <v>46</v>
      </c>
      <c r="D75" s="7">
        <v>213.25</v>
      </c>
      <c r="E75" s="8" t="s">
        <v>25</v>
      </c>
    </row>
    <row r="76" spans="1:5" x14ac:dyDescent="0.25">
      <c r="A76" s="5" t="s">
        <v>47</v>
      </c>
      <c r="B76" s="6">
        <v>49980852277</v>
      </c>
      <c r="C76" s="6" t="s">
        <v>46</v>
      </c>
      <c r="D76" s="7">
        <v>222.4</v>
      </c>
      <c r="E76" s="8" t="s">
        <v>25</v>
      </c>
    </row>
    <row r="77" spans="1:5" x14ac:dyDescent="0.25">
      <c r="A77" s="5" t="s">
        <v>47</v>
      </c>
      <c r="B77" s="6">
        <v>49980852277</v>
      </c>
      <c r="C77" s="6" t="s">
        <v>46</v>
      </c>
      <c r="D77" s="7">
        <v>144.44999999999999</v>
      </c>
      <c r="E77" s="8" t="s">
        <v>25</v>
      </c>
    </row>
    <row r="78" spans="1:5" x14ac:dyDescent="0.25">
      <c r="A78" s="5" t="s">
        <v>100</v>
      </c>
      <c r="B78" s="6">
        <v>29848171479</v>
      </c>
      <c r="C78" s="6" t="s">
        <v>11</v>
      </c>
      <c r="D78" s="7">
        <v>237.86</v>
      </c>
      <c r="E78" s="8" t="s">
        <v>25</v>
      </c>
    </row>
    <row r="79" spans="1:5" x14ac:dyDescent="0.25">
      <c r="A79" s="5" t="s">
        <v>47</v>
      </c>
      <c r="B79" s="6">
        <v>49980852277</v>
      </c>
      <c r="C79" s="6" t="s">
        <v>46</v>
      </c>
      <c r="D79" s="7">
        <v>213.25</v>
      </c>
      <c r="E79" s="8" t="s">
        <v>25</v>
      </c>
    </row>
    <row r="80" spans="1:5" x14ac:dyDescent="0.25">
      <c r="A80" s="5" t="s">
        <v>35</v>
      </c>
      <c r="B80" s="6">
        <v>87311810356</v>
      </c>
      <c r="C80" s="6" t="s">
        <v>36</v>
      </c>
      <c r="D80" s="7">
        <v>106.22</v>
      </c>
      <c r="E80" s="8" t="s">
        <v>30</v>
      </c>
    </row>
    <row r="81" spans="1:5" x14ac:dyDescent="0.25">
      <c r="A81" s="5" t="s">
        <v>33</v>
      </c>
      <c r="B81" s="6">
        <v>29524210204</v>
      </c>
      <c r="C81" s="6" t="s">
        <v>17</v>
      </c>
      <c r="D81" s="7">
        <v>252.24</v>
      </c>
      <c r="E81" s="8" t="s">
        <v>30</v>
      </c>
    </row>
    <row r="82" spans="1:5" x14ac:dyDescent="0.25">
      <c r="A82" s="5" t="s">
        <v>34</v>
      </c>
      <c r="B82" s="6">
        <v>81793146560</v>
      </c>
      <c r="C82" s="6" t="s">
        <v>17</v>
      </c>
      <c r="D82" s="7">
        <v>42.8</v>
      </c>
      <c r="E82" s="8" t="s">
        <v>30</v>
      </c>
    </row>
    <row r="83" spans="1:5" x14ac:dyDescent="0.25">
      <c r="A83" s="5" t="s">
        <v>33</v>
      </c>
      <c r="B83" s="6">
        <v>29524210204</v>
      </c>
      <c r="C83" s="6" t="s">
        <v>17</v>
      </c>
      <c r="D83" s="7">
        <v>53.45</v>
      </c>
      <c r="E83" s="8" t="s">
        <v>30</v>
      </c>
    </row>
    <row r="84" spans="1:5" x14ac:dyDescent="0.25">
      <c r="A84" s="5" t="s">
        <v>92</v>
      </c>
      <c r="B84" s="6">
        <v>14081204658</v>
      </c>
      <c r="C84" s="6" t="s">
        <v>93</v>
      </c>
      <c r="D84" s="7">
        <v>3317.88</v>
      </c>
      <c r="E84" s="8" t="s">
        <v>65</v>
      </c>
    </row>
    <row r="85" spans="1:5" x14ac:dyDescent="0.25">
      <c r="A85" s="5" t="s">
        <v>97</v>
      </c>
      <c r="B85" s="6">
        <v>8262555699</v>
      </c>
      <c r="C85" s="6" t="s">
        <v>98</v>
      </c>
      <c r="D85" s="7">
        <v>45</v>
      </c>
      <c r="E85" s="8" t="s">
        <v>49</v>
      </c>
    </row>
    <row r="86" spans="1:5" x14ac:dyDescent="0.25">
      <c r="A86" s="5" t="s">
        <v>32</v>
      </c>
      <c r="B86" s="6">
        <v>85821130368</v>
      </c>
      <c r="C86" s="6" t="s">
        <v>17</v>
      </c>
      <c r="D86" s="7">
        <v>1.66</v>
      </c>
      <c r="E86" s="8" t="s">
        <v>19</v>
      </c>
    </row>
    <row r="87" spans="1:5" x14ac:dyDescent="0.25">
      <c r="A87" s="5" t="s">
        <v>101</v>
      </c>
      <c r="B87" s="6">
        <v>59559512621</v>
      </c>
      <c r="C87" s="6" t="s">
        <v>11</v>
      </c>
      <c r="D87" s="7">
        <v>67.69</v>
      </c>
      <c r="E87" s="8" t="s">
        <v>19</v>
      </c>
    </row>
    <row r="88" spans="1:5" x14ac:dyDescent="0.25">
      <c r="A88" s="5" t="s">
        <v>102</v>
      </c>
      <c r="B88" s="6">
        <v>56556235804</v>
      </c>
      <c r="C88" s="6" t="s">
        <v>11</v>
      </c>
      <c r="D88" s="7">
        <v>150</v>
      </c>
      <c r="E88" s="8" t="s">
        <v>19</v>
      </c>
    </row>
    <row r="89" spans="1:5" x14ac:dyDescent="0.25">
      <c r="A89" s="5" t="s">
        <v>62</v>
      </c>
      <c r="B89" s="6">
        <v>56575768790</v>
      </c>
      <c r="C89" s="6" t="s">
        <v>17</v>
      </c>
      <c r="D89" s="7">
        <v>124.45</v>
      </c>
      <c r="E89" s="8" t="s">
        <v>19</v>
      </c>
    </row>
    <row r="90" spans="1:5" x14ac:dyDescent="0.25">
      <c r="A90" s="5" t="s">
        <v>12</v>
      </c>
      <c r="B90" s="6">
        <v>44138062462</v>
      </c>
      <c r="C90" s="6" t="s">
        <v>18</v>
      </c>
      <c r="D90" s="7">
        <v>5806.58</v>
      </c>
      <c r="E90" s="8" t="s">
        <v>20</v>
      </c>
    </row>
    <row r="91" spans="1:5" x14ac:dyDescent="0.25">
      <c r="A91" s="5" t="s">
        <v>13</v>
      </c>
      <c r="B91" s="6">
        <v>90373162012</v>
      </c>
      <c r="C91" s="6" t="s">
        <v>11</v>
      </c>
      <c r="D91" s="7">
        <v>10471.89</v>
      </c>
      <c r="E91" s="8" t="s">
        <v>20</v>
      </c>
    </row>
    <row r="92" spans="1:5" x14ac:dyDescent="0.25">
      <c r="A92" s="5" t="s">
        <v>61</v>
      </c>
      <c r="B92" s="6">
        <v>83598114879</v>
      </c>
      <c r="C92" s="6" t="s">
        <v>10</v>
      </c>
      <c r="D92" s="7">
        <v>6393.85</v>
      </c>
      <c r="E92" s="8" t="s">
        <v>20</v>
      </c>
    </row>
    <row r="93" spans="1:5" x14ac:dyDescent="0.25">
      <c r="A93" s="5" t="s">
        <v>90</v>
      </c>
      <c r="B93" s="6">
        <v>30765863795</v>
      </c>
      <c r="C93" s="6" t="s">
        <v>11</v>
      </c>
      <c r="D93" s="7">
        <v>21.9</v>
      </c>
      <c r="E93" s="8" t="s">
        <v>91</v>
      </c>
    </row>
    <row r="94" spans="1:5" x14ac:dyDescent="0.25">
      <c r="A94" s="5" t="s">
        <v>109</v>
      </c>
      <c r="B94" s="6">
        <v>35157849903</v>
      </c>
      <c r="C94" s="6" t="s">
        <v>110</v>
      </c>
      <c r="D94" s="7">
        <f>746.25+0.01</f>
        <v>746.26</v>
      </c>
      <c r="E94" s="8" t="s">
        <v>111</v>
      </c>
    </row>
    <row r="95" spans="1:5" x14ac:dyDescent="0.25">
      <c r="A95" s="15" t="s">
        <v>22</v>
      </c>
      <c r="B95" s="6"/>
      <c r="C95" s="5"/>
      <c r="D95" s="7">
        <v>177.69</v>
      </c>
      <c r="E95" s="5" t="s">
        <v>39</v>
      </c>
    </row>
    <row r="96" spans="1:5" x14ac:dyDescent="0.25">
      <c r="A96" s="16"/>
      <c r="B96" s="17"/>
      <c r="C96" s="18"/>
      <c r="D96" s="19">
        <v>12</v>
      </c>
      <c r="E96" s="18" t="s">
        <v>71</v>
      </c>
    </row>
    <row r="97" spans="1:5" x14ac:dyDescent="0.25">
      <c r="A97" s="16"/>
      <c r="B97" s="17"/>
      <c r="C97" s="18"/>
      <c r="D97" s="19">
        <v>776</v>
      </c>
      <c r="E97" s="23" t="s">
        <v>38</v>
      </c>
    </row>
    <row r="98" spans="1:5" x14ac:dyDescent="0.25">
      <c r="A98" s="16"/>
      <c r="B98" s="17"/>
      <c r="C98" s="18"/>
      <c r="D98" s="19">
        <f>13255.37+2451.57+84.76+9152.6+1065+228413.86</f>
        <v>254423.15999999997</v>
      </c>
      <c r="E98" s="23" t="s">
        <v>40</v>
      </c>
    </row>
    <row r="99" spans="1:5" x14ac:dyDescent="0.25">
      <c r="A99" s="16"/>
      <c r="B99" s="17"/>
      <c r="C99" s="18"/>
      <c r="D99" s="19">
        <f>2187.16+71.8+1502.11+175.73+36063.3</f>
        <v>40000.100000000006</v>
      </c>
      <c r="E99" s="23" t="s">
        <v>41</v>
      </c>
    </row>
    <row r="100" spans="1:5" x14ac:dyDescent="0.25">
      <c r="A100" s="16"/>
      <c r="B100" s="17"/>
      <c r="C100" s="18"/>
      <c r="D100" s="19">
        <v>1406.71</v>
      </c>
      <c r="E100" s="23" t="s">
        <v>42</v>
      </c>
    </row>
    <row r="101" spans="1:5" x14ac:dyDescent="0.25">
      <c r="A101" s="16"/>
      <c r="B101" s="17"/>
      <c r="C101" s="18"/>
      <c r="D101" s="19">
        <f>128.94+39.82+536.23+39.82+437.79+4158.33</f>
        <v>5340.93</v>
      </c>
      <c r="E101" s="23" t="s">
        <v>43</v>
      </c>
    </row>
    <row r="102" spans="1:5" x14ac:dyDescent="0.25">
      <c r="A102" s="28" t="s">
        <v>70</v>
      </c>
      <c r="B102" s="28"/>
      <c r="C102" s="13"/>
      <c r="D102" s="12">
        <f>SUM(D10:D101)</f>
        <v>353451.73</v>
      </c>
      <c r="E102" s="14"/>
    </row>
    <row r="103" spans="1:5" x14ac:dyDescent="0.25">
      <c r="D103" s="3"/>
    </row>
    <row r="104" spans="1:5" x14ac:dyDescent="0.25">
      <c r="D104" s="27" t="s">
        <v>21</v>
      </c>
      <c r="E104" s="27"/>
    </row>
    <row r="105" spans="1:5" x14ac:dyDescent="0.25">
      <c r="D105" s="3"/>
    </row>
    <row r="106" spans="1:5" x14ac:dyDescent="0.25">
      <c r="D106" s="3"/>
    </row>
    <row r="107" spans="1:5" x14ac:dyDescent="0.25">
      <c r="D107" s="3"/>
    </row>
    <row r="108" spans="1:5" x14ac:dyDescent="0.25">
      <c r="D108" s="3"/>
    </row>
    <row r="109" spans="1:5" x14ac:dyDescent="0.25">
      <c r="D109" s="3"/>
    </row>
    <row r="110" spans="1:5" x14ac:dyDescent="0.25">
      <c r="D110" s="3"/>
    </row>
    <row r="111" spans="1:5" x14ac:dyDescent="0.25">
      <c r="D111" s="3"/>
    </row>
    <row r="112" spans="1:5" x14ac:dyDescent="0.25">
      <c r="D112" s="3"/>
    </row>
    <row r="113" spans="1:7" x14ac:dyDescent="0.25">
      <c r="D113" s="3"/>
    </row>
    <row r="114" spans="1:7" x14ac:dyDescent="0.25">
      <c r="D114" s="3"/>
    </row>
    <row r="115" spans="1:7" x14ac:dyDescent="0.25">
      <c r="D115" s="3"/>
    </row>
    <row r="116" spans="1:7" x14ac:dyDescent="0.25">
      <c r="D116" s="3"/>
    </row>
    <row r="117" spans="1:7" x14ac:dyDescent="0.25">
      <c r="D117" s="3"/>
    </row>
    <row r="118" spans="1:7" s="4" customFormat="1" x14ac:dyDescent="0.25">
      <c r="A118" s="23"/>
      <c r="B118" s="26"/>
      <c r="C118" s="23"/>
      <c r="D118" s="3"/>
      <c r="F118" s="23"/>
      <c r="G118" s="23"/>
    </row>
    <row r="119" spans="1:7" s="4" customFormat="1" x14ac:dyDescent="0.25">
      <c r="A119" s="23"/>
      <c r="B119" s="26"/>
      <c r="C119" s="23"/>
      <c r="D119" s="3"/>
      <c r="F119" s="23"/>
      <c r="G119" s="23"/>
    </row>
    <row r="120" spans="1:7" s="4" customFormat="1" x14ac:dyDescent="0.25">
      <c r="A120" s="23"/>
      <c r="B120" s="26"/>
      <c r="C120" s="23"/>
      <c r="D120" s="3"/>
      <c r="F120" s="23"/>
      <c r="G120" s="23"/>
    </row>
    <row r="121" spans="1:7" s="4" customFormat="1" x14ac:dyDescent="0.25">
      <c r="A121" s="23"/>
      <c r="B121" s="26"/>
      <c r="C121" s="23"/>
      <c r="D121" s="3"/>
      <c r="F121" s="23"/>
      <c r="G121" s="23"/>
    </row>
    <row r="122" spans="1:7" s="4" customFormat="1" x14ac:dyDescent="0.25">
      <c r="A122" s="23"/>
      <c r="B122" s="26"/>
      <c r="C122" s="23"/>
      <c r="D122" s="3"/>
      <c r="F122" s="23"/>
      <c r="G122" s="23"/>
    </row>
  </sheetData>
  <mergeCells count="4">
    <mergeCell ref="B6:D6"/>
    <mergeCell ref="B7:D7"/>
    <mergeCell ref="A102:B102"/>
    <mergeCell ref="D104:E10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zoomScale="170" zoomScaleNormal="170" workbookViewId="0">
      <selection activeCell="C68" sqref="C68"/>
    </sheetView>
  </sheetViews>
  <sheetFormatPr defaultRowHeight="15" x14ac:dyDescent="0.25"/>
  <cols>
    <col min="1" max="1" width="38.5703125" style="23" customWidth="1"/>
    <col min="2" max="2" width="14" style="25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27" t="s">
        <v>3</v>
      </c>
      <c r="C6" s="27"/>
      <c r="D6" s="27"/>
    </row>
    <row r="7" spans="1:7" x14ac:dyDescent="0.25">
      <c r="B7" s="27" t="s">
        <v>63</v>
      </c>
      <c r="C7" s="27"/>
      <c r="D7" s="27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2082.4299999999998</v>
      </c>
      <c r="E10" s="8" t="s">
        <v>23</v>
      </c>
      <c r="G10" s="21"/>
    </row>
    <row r="11" spans="1:7" s="20" customFormat="1" x14ac:dyDescent="0.25">
      <c r="A11" s="5" t="s">
        <v>31</v>
      </c>
      <c r="B11" s="6">
        <v>63073332379</v>
      </c>
      <c r="C11" s="6" t="s">
        <v>17</v>
      </c>
      <c r="D11" s="24">
        <v>2211.4899999999998</v>
      </c>
      <c r="E11" s="8" t="s">
        <v>23</v>
      </c>
      <c r="G11" s="21"/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35.69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25.74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36.770000000000003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914.98</v>
      </c>
      <c r="E15" s="8" t="s">
        <v>25</v>
      </c>
    </row>
    <row r="16" spans="1:7" x14ac:dyDescent="0.25">
      <c r="A16" s="5" t="s">
        <v>26</v>
      </c>
      <c r="B16" s="6">
        <v>89406825003</v>
      </c>
      <c r="C16" s="6" t="s">
        <v>11</v>
      </c>
      <c r="D16" s="7">
        <v>28.17</v>
      </c>
      <c r="E16" s="8" t="s">
        <v>25</v>
      </c>
    </row>
    <row r="17" spans="1:5" x14ac:dyDescent="0.25">
      <c r="A17" s="5" t="s">
        <v>26</v>
      </c>
      <c r="B17" s="6">
        <v>89406825003</v>
      </c>
      <c r="C17" s="6" t="s">
        <v>11</v>
      </c>
      <c r="D17" s="7">
        <v>4.76</v>
      </c>
      <c r="E17" s="8" t="s">
        <v>25</v>
      </c>
    </row>
    <row r="18" spans="1:5" x14ac:dyDescent="0.25">
      <c r="A18" s="5" t="s">
        <v>26</v>
      </c>
      <c r="B18" s="6">
        <v>89406825003</v>
      </c>
      <c r="C18" s="6" t="s">
        <v>11</v>
      </c>
      <c r="D18" s="7">
        <v>12.86</v>
      </c>
      <c r="E18" s="8" t="s">
        <v>25</v>
      </c>
    </row>
    <row r="19" spans="1:5" x14ac:dyDescent="0.25">
      <c r="A19" s="5" t="s">
        <v>26</v>
      </c>
      <c r="B19" s="6">
        <v>89406825003</v>
      </c>
      <c r="C19" s="6" t="s">
        <v>11</v>
      </c>
      <c r="D19" s="7">
        <v>5.58</v>
      </c>
      <c r="E19" s="8" t="s">
        <v>25</v>
      </c>
    </row>
    <row r="20" spans="1:5" x14ac:dyDescent="0.25">
      <c r="A20" s="5" t="s">
        <v>26</v>
      </c>
      <c r="B20" s="6">
        <v>89406825003</v>
      </c>
      <c r="C20" s="6" t="s">
        <v>11</v>
      </c>
      <c r="D20" s="7">
        <v>350.86</v>
      </c>
      <c r="E20" s="8" t="s">
        <v>25</v>
      </c>
    </row>
    <row r="21" spans="1:5" x14ac:dyDescent="0.25">
      <c r="A21" s="5" t="s">
        <v>66</v>
      </c>
      <c r="B21" s="22" t="s">
        <v>67</v>
      </c>
      <c r="C21" s="6" t="s">
        <v>36</v>
      </c>
      <c r="D21" s="7">
        <v>30</v>
      </c>
      <c r="E21" s="8" t="s">
        <v>19</v>
      </c>
    </row>
    <row r="22" spans="1:5" x14ac:dyDescent="0.25">
      <c r="A22" s="5" t="s">
        <v>16</v>
      </c>
      <c r="B22" s="22" t="s">
        <v>48</v>
      </c>
      <c r="C22" s="6" t="s">
        <v>11</v>
      </c>
      <c r="D22" s="7">
        <v>81.25</v>
      </c>
      <c r="E22" s="8" t="s">
        <v>28</v>
      </c>
    </row>
    <row r="23" spans="1:5" x14ac:dyDescent="0.25">
      <c r="A23" s="5" t="s">
        <v>54</v>
      </c>
      <c r="B23" s="22" t="s">
        <v>55</v>
      </c>
      <c r="C23" s="6" t="s">
        <v>56</v>
      </c>
      <c r="D23" s="7">
        <v>5884.13</v>
      </c>
      <c r="E23" s="8" t="s">
        <v>23</v>
      </c>
    </row>
    <row r="24" spans="1:5" x14ac:dyDescent="0.25">
      <c r="A24" s="5" t="s">
        <v>54</v>
      </c>
      <c r="B24" s="22" t="s">
        <v>55</v>
      </c>
      <c r="C24" s="6" t="s">
        <v>56</v>
      </c>
      <c r="D24" s="7">
        <v>925.38</v>
      </c>
      <c r="E24" s="8" t="s">
        <v>23</v>
      </c>
    </row>
    <row r="25" spans="1:5" x14ac:dyDescent="0.25">
      <c r="A25" s="5" t="s">
        <v>54</v>
      </c>
      <c r="B25" s="22" t="s">
        <v>55</v>
      </c>
      <c r="C25" s="6" t="s">
        <v>56</v>
      </c>
      <c r="D25" s="7">
        <v>1766.63</v>
      </c>
      <c r="E25" s="8" t="s">
        <v>23</v>
      </c>
    </row>
    <row r="26" spans="1:5" x14ac:dyDescent="0.25">
      <c r="A26" s="5" t="s">
        <v>54</v>
      </c>
      <c r="B26" s="22" t="s">
        <v>55</v>
      </c>
      <c r="C26" s="6" t="s">
        <v>56</v>
      </c>
      <c r="D26" s="7">
        <v>745.88</v>
      </c>
      <c r="E26" s="8" t="s">
        <v>23</v>
      </c>
    </row>
    <row r="27" spans="1:5" x14ac:dyDescent="0.25">
      <c r="A27" s="5" t="s">
        <v>54</v>
      </c>
      <c r="B27" s="22" t="s">
        <v>55</v>
      </c>
      <c r="C27" s="6" t="s">
        <v>56</v>
      </c>
      <c r="D27" s="7">
        <v>1261.8800000000001</v>
      </c>
      <c r="E27" s="8" t="s">
        <v>23</v>
      </c>
    </row>
    <row r="28" spans="1:5" x14ac:dyDescent="0.25">
      <c r="A28" s="5" t="s">
        <v>68</v>
      </c>
      <c r="B28" s="6">
        <v>91547293790</v>
      </c>
      <c r="C28" s="6" t="s">
        <v>11</v>
      </c>
      <c r="D28" s="7">
        <v>49.54</v>
      </c>
      <c r="E28" s="8" t="s">
        <v>49</v>
      </c>
    </row>
    <row r="29" spans="1:5" x14ac:dyDescent="0.25">
      <c r="A29" s="5" t="s">
        <v>13</v>
      </c>
      <c r="B29" s="6">
        <v>90373162012</v>
      </c>
      <c r="C29" s="6" t="s">
        <v>11</v>
      </c>
      <c r="D29" s="7">
        <v>319.26</v>
      </c>
      <c r="E29" s="8" t="s">
        <v>20</v>
      </c>
    </row>
    <row r="30" spans="1:5" x14ac:dyDescent="0.25">
      <c r="A30" s="5" t="s">
        <v>37</v>
      </c>
      <c r="B30" s="6">
        <v>17091086337</v>
      </c>
      <c r="C30" s="6" t="s">
        <v>11</v>
      </c>
      <c r="D30" s="7">
        <v>350.95</v>
      </c>
      <c r="E30" s="8" t="s">
        <v>20</v>
      </c>
    </row>
    <row r="31" spans="1:5" x14ac:dyDescent="0.25">
      <c r="A31" s="5" t="s">
        <v>15</v>
      </c>
      <c r="B31" s="6">
        <v>63949120108</v>
      </c>
      <c r="C31" s="6" t="s">
        <v>10</v>
      </c>
      <c r="D31" s="7">
        <v>635.80999999999995</v>
      </c>
      <c r="E31" s="8" t="s">
        <v>20</v>
      </c>
    </row>
    <row r="32" spans="1:5" x14ac:dyDescent="0.25">
      <c r="A32" s="5" t="s">
        <v>13</v>
      </c>
      <c r="B32" s="6">
        <v>90373162012</v>
      </c>
      <c r="C32" s="6" t="s">
        <v>11</v>
      </c>
      <c r="D32" s="7">
        <v>66.69</v>
      </c>
      <c r="E32" s="8" t="s">
        <v>20</v>
      </c>
    </row>
    <row r="33" spans="1:5" x14ac:dyDescent="0.25">
      <c r="A33" s="5" t="s">
        <v>13</v>
      </c>
      <c r="B33" s="6">
        <v>90373162012</v>
      </c>
      <c r="C33" s="6" t="s">
        <v>11</v>
      </c>
      <c r="D33" s="7">
        <v>8438.15</v>
      </c>
      <c r="E33" s="8" t="s">
        <v>20</v>
      </c>
    </row>
    <row r="34" spans="1:5" x14ac:dyDescent="0.25">
      <c r="A34" s="5" t="s">
        <v>12</v>
      </c>
      <c r="B34" s="6">
        <v>44138062462</v>
      </c>
      <c r="C34" s="6" t="s">
        <v>18</v>
      </c>
      <c r="D34" s="7">
        <v>3816.32</v>
      </c>
      <c r="E34" s="8" t="s">
        <v>20</v>
      </c>
    </row>
    <row r="35" spans="1:5" x14ac:dyDescent="0.25">
      <c r="A35" s="5" t="s">
        <v>13</v>
      </c>
      <c r="B35" s="6">
        <v>90373162012</v>
      </c>
      <c r="C35" s="6" t="s">
        <v>11</v>
      </c>
      <c r="D35" s="7">
        <v>115.39</v>
      </c>
      <c r="E35" s="8" t="s">
        <v>20</v>
      </c>
    </row>
    <row r="36" spans="1:5" x14ac:dyDescent="0.25">
      <c r="A36" s="5" t="s">
        <v>50</v>
      </c>
      <c r="B36" s="6">
        <v>2359254184</v>
      </c>
      <c r="C36" s="6" t="s">
        <v>51</v>
      </c>
      <c r="D36" s="7">
        <v>926.88</v>
      </c>
      <c r="E36" s="8" t="s">
        <v>20</v>
      </c>
    </row>
    <row r="37" spans="1:5" x14ac:dyDescent="0.25">
      <c r="A37" s="5" t="s">
        <v>14</v>
      </c>
      <c r="B37" s="6">
        <v>62226620908</v>
      </c>
      <c r="C37" s="6" t="s">
        <v>17</v>
      </c>
      <c r="D37" s="7">
        <v>544.15</v>
      </c>
      <c r="E37" s="8" t="s">
        <v>20</v>
      </c>
    </row>
    <row r="38" spans="1:5" x14ac:dyDescent="0.25">
      <c r="A38" s="5" t="s">
        <v>12</v>
      </c>
      <c r="B38" s="6">
        <v>44138062462</v>
      </c>
      <c r="C38" s="6" t="s">
        <v>18</v>
      </c>
      <c r="D38" s="7">
        <v>1003.67</v>
      </c>
      <c r="E38" s="8" t="s">
        <v>20</v>
      </c>
    </row>
    <row r="39" spans="1:5" x14ac:dyDescent="0.25">
      <c r="A39" s="5" t="s">
        <v>52</v>
      </c>
      <c r="B39" s="22" t="s">
        <v>53</v>
      </c>
      <c r="C39" s="6" t="s">
        <v>51</v>
      </c>
      <c r="D39" s="7">
        <f>1882.04+1080.81</f>
        <v>2962.85</v>
      </c>
      <c r="E39" s="8" t="s">
        <v>20</v>
      </c>
    </row>
    <row r="40" spans="1:5" x14ac:dyDescent="0.25">
      <c r="A40" s="5" t="s">
        <v>61</v>
      </c>
      <c r="B40" s="6">
        <v>83598114879</v>
      </c>
      <c r="C40" s="6" t="s">
        <v>10</v>
      </c>
      <c r="D40" s="7">
        <f>1937.82</f>
        <v>1937.82</v>
      </c>
      <c r="E40" s="8" t="s">
        <v>20</v>
      </c>
    </row>
    <row r="41" spans="1:5" x14ac:dyDescent="0.25">
      <c r="A41" s="5" t="s">
        <v>13</v>
      </c>
      <c r="B41" s="6">
        <v>90373162012</v>
      </c>
      <c r="C41" s="6" t="s">
        <v>11</v>
      </c>
      <c r="D41" s="7">
        <v>171.47</v>
      </c>
      <c r="E41" s="8" t="s">
        <v>20</v>
      </c>
    </row>
    <row r="42" spans="1:5" x14ac:dyDescent="0.25">
      <c r="A42" s="5" t="s">
        <v>37</v>
      </c>
      <c r="B42" s="6">
        <v>17091086337</v>
      </c>
      <c r="C42" s="6" t="s">
        <v>11</v>
      </c>
      <c r="D42" s="7">
        <v>100.02</v>
      </c>
      <c r="E42" s="8" t="s">
        <v>20</v>
      </c>
    </row>
    <row r="43" spans="1:5" x14ac:dyDescent="0.25">
      <c r="A43" s="5" t="s">
        <v>44</v>
      </c>
      <c r="B43" s="22" t="s">
        <v>45</v>
      </c>
      <c r="C43" s="6" t="s">
        <v>11</v>
      </c>
      <c r="D43" s="7">
        <v>240.46</v>
      </c>
      <c r="E43" s="8" t="s">
        <v>24</v>
      </c>
    </row>
    <row r="44" spans="1:5" x14ac:dyDescent="0.25">
      <c r="A44" s="5" t="s">
        <v>57</v>
      </c>
      <c r="B44" s="6">
        <v>64546066176</v>
      </c>
      <c r="C44" s="6" t="s">
        <v>17</v>
      </c>
      <c r="D44" s="7">
        <v>40.64</v>
      </c>
      <c r="E44" s="8" t="s">
        <v>24</v>
      </c>
    </row>
    <row r="45" spans="1:5" x14ac:dyDescent="0.25">
      <c r="A45" s="5" t="s">
        <v>29</v>
      </c>
      <c r="B45" s="6">
        <v>52869401719</v>
      </c>
      <c r="C45" s="6" t="s">
        <v>11</v>
      </c>
      <c r="D45" s="7">
        <v>18.75</v>
      </c>
      <c r="E45" s="8" t="s">
        <v>25</v>
      </c>
    </row>
    <row r="46" spans="1:5" x14ac:dyDescent="0.25">
      <c r="A46" s="5" t="s">
        <v>29</v>
      </c>
      <c r="B46" s="6">
        <v>52869401719</v>
      </c>
      <c r="C46" s="6" t="s">
        <v>11</v>
      </c>
      <c r="D46" s="7">
        <v>18.75</v>
      </c>
      <c r="E46" s="8" t="s">
        <v>25</v>
      </c>
    </row>
    <row r="47" spans="1:5" x14ac:dyDescent="0.25">
      <c r="A47" s="5" t="s">
        <v>47</v>
      </c>
      <c r="B47" s="6">
        <v>49980852277</v>
      </c>
      <c r="C47" s="6" t="s">
        <v>46</v>
      </c>
      <c r="D47" s="7">
        <v>213.25</v>
      </c>
      <c r="E47" s="8" t="s">
        <v>25</v>
      </c>
    </row>
    <row r="48" spans="1:5" x14ac:dyDescent="0.25">
      <c r="A48" s="5" t="s">
        <v>35</v>
      </c>
      <c r="B48" s="6">
        <v>87311810356</v>
      </c>
      <c r="C48" s="6" t="s">
        <v>36</v>
      </c>
      <c r="D48" s="7">
        <v>71.08</v>
      </c>
      <c r="E48" s="8" t="s">
        <v>30</v>
      </c>
    </row>
    <row r="49" spans="1:5" x14ac:dyDescent="0.25">
      <c r="A49" s="5" t="s">
        <v>33</v>
      </c>
      <c r="B49" s="6">
        <v>29524210204</v>
      </c>
      <c r="C49" s="6" t="s">
        <v>17</v>
      </c>
      <c r="D49" s="7">
        <v>4750</v>
      </c>
      <c r="E49" s="8" t="s">
        <v>65</v>
      </c>
    </row>
    <row r="50" spans="1:5" x14ac:dyDescent="0.25">
      <c r="A50" s="5" t="s">
        <v>34</v>
      </c>
      <c r="B50" s="6">
        <v>81793146560</v>
      </c>
      <c r="C50" s="6" t="s">
        <v>17</v>
      </c>
      <c r="D50" s="7">
        <f>25.79+17.01</f>
        <v>42.8</v>
      </c>
      <c r="E50" s="8" t="s">
        <v>30</v>
      </c>
    </row>
    <row r="51" spans="1:5" x14ac:dyDescent="0.25">
      <c r="A51" s="5" t="s">
        <v>33</v>
      </c>
      <c r="B51" s="6">
        <v>29524210204</v>
      </c>
      <c r="C51" s="6" t="s">
        <v>17</v>
      </c>
      <c r="D51" s="7">
        <f>4.18+35.09+256.82+14.18</f>
        <v>310.27</v>
      </c>
      <c r="E51" s="8" t="s">
        <v>30</v>
      </c>
    </row>
    <row r="52" spans="1:5" x14ac:dyDescent="0.25">
      <c r="A52" s="5" t="s">
        <v>32</v>
      </c>
      <c r="B52" s="6">
        <v>85821130368</v>
      </c>
      <c r="C52" s="6" t="s">
        <v>17</v>
      </c>
      <c r="D52" s="7">
        <v>1.66</v>
      </c>
      <c r="E52" s="8" t="s">
        <v>19</v>
      </c>
    </row>
    <row r="53" spans="1:5" x14ac:dyDescent="0.25">
      <c r="A53" s="5" t="s">
        <v>62</v>
      </c>
      <c r="B53" s="6">
        <v>56575768790</v>
      </c>
      <c r="C53" s="6" t="s">
        <v>17</v>
      </c>
      <c r="D53" s="7">
        <v>124.45</v>
      </c>
      <c r="E53" s="8" t="s">
        <v>19</v>
      </c>
    </row>
    <row r="54" spans="1:5" x14ac:dyDescent="0.25">
      <c r="A54" s="5" t="s">
        <v>12</v>
      </c>
      <c r="B54" s="6">
        <v>44138062462</v>
      </c>
      <c r="C54" s="6" t="s">
        <v>18</v>
      </c>
      <c r="D54" s="7">
        <v>129.15</v>
      </c>
      <c r="E54" s="8" t="s">
        <v>20</v>
      </c>
    </row>
    <row r="55" spans="1:5" x14ac:dyDescent="0.25">
      <c r="A55" s="5" t="s">
        <v>13</v>
      </c>
      <c r="B55" s="6">
        <v>90373162012</v>
      </c>
      <c r="C55" s="6" t="s">
        <v>11</v>
      </c>
      <c r="D55" s="7">
        <v>449.79</v>
      </c>
      <c r="E55" s="8" t="s">
        <v>20</v>
      </c>
    </row>
    <row r="56" spans="1:5" x14ac:dyDescent="0.25">
      <c r="A56" s="5" t="s">
        <v>61</v>
      </c>
      <c r="B56" s="6">
        <v>83598114879</v>
      </c>
      <c r="C56" s="6" t="s">
        <v>10</v>
      </c>
      <c r="D56" s="7">
        <v>860.77</v>
      </c>
      <c r="E56" s="8" t="s">
        <v>20</v>
      </c>
    </row>
    <row r="57" spans="1:5" x14ac:dyDescent="0.25">
      <c r="A57" s="5" t="s">
        <v>58</v>
      </c>
      <c r="B57" s="6">
        <v>23345558826</v>
      </c>
      <c r="C57" s="6" t="s">
        <v>59</v>
      </c>
      <c r="D57" s="7">
        <v>6231.27</v>
      </c>
      <c r="E57" s="8" t="s">
        <v>60</v>
      </c>
    </row>
    <row r="58" spans="1:5" x14ac:dyDescent="0.25">
      <c r="A58" s="15" t="s">
        <v>22</v>
      </c>
      <c r="B58" s="6"/>
      <c r="C58" s="5"/>
      <c r="D58" s="7">
        <v>148.61000000000001</v>
      </c>
      <c r="E58" s="5" t="s">
        <v>39</v>
      </c>
    </row>
    <row r="59" spans="1:5" x14ac:dyDescent="0.25">
      <c r="A59" s="16"/>
      <c r="B59" s="17"/>
      <c r="C59" s="18"/>
      <c r="D59" s="19">
        <v>672</v>
      </c>
      <c r="E59" s="23" t="s">
        <v>38</v>
      </c>
    </row>
    <row r="60" spans="1:5" x14ac:dyDescent="0.25">
      <c r="A60" s="16"/>
      <c r="B60" s="17"/>
      <c r="C60" s="18"/>
      <c r="D60" s="19">
        <f>12366.68+2448.83+9709.76+1154.82+220260.06</f>
        <v>245940.15</v>
      </c>
      <c r="E60" s="23" t="s">
        <v>40</v>
      </c>
    </row>
    <row r="61" spans="1:5" x14ac:dyDescent="0.25">
      <c r="A61" s="16"/>
      <c r="B61" s="17"/>
      <c r="C61" s="18"/>
      <c r="D61" s="19">
        <f>2040.5+75.07+1602.11+190.55+34751.18</f>
        <v>38659.410000000003</v>
      </c>
      <c r="E61" s="23" t="s">
        <v>41</v>
      </c>
    </row>
    <row r="62" spans="1:5" x14ac:dyDescent="0.25">
      <c r="A62" s="16"/>
      <c r="B62" s="17"/>
      <c r="C62" s="18"/>
      <c r="D62" s="19">
        <v>3662.16</v>
      </c>
      <c r="E62" s="23" t="s">
        <v>42</v>
      </c>
    </row>
    <row r="63" spans="1:5" x14ac:dyDescent="0.25">
      <c r="A63" s="16"/>
      <c r="B63" s="17"/>
      <c r="C63" s="18"/>
      <c r="D63" s="19">
        <f>119.46+39.82+576.05+39.82+3736.6+360.38</f>
        <v>4872.13</v>
      </c>
      <c r="E63" s="23" t="s">
        <v>43</v>
      </c>
    </row>
    <row r="64" spans="1:5" x14ac:dyDescent="0.25">
      <c r="A64" s="28" t="s">
        <v>64</v>
      </c>
      <c r="B64" s="28"/>
      <c r="C64" s="13"/>
      <c r="D64" s="12">
        <f>SUM(D10:D63)</f>
        <v>345300.99999999994</v>
      </c>
      <c r="E64" s="14"/>
    </row>
    <row r="65" spans="1:7" x14ac:dyDescent="0.25">
      <c r="D65" s="3"/>
    </row>
    <row r="66" spans="1:7" x14ac:dyDescent="0.25">
      <c r="D66" s="27" t="s">
        <v>21</v>
      </c>
      <c r="E66" s="27"/>
    </row>
    <row r="67" spans="1:7" x14ac:dyDescent="0.25">
      <c r="D67" s="3"/>
    </row>
    <row r="68" spans="1:7" x14ac:dyDescent="0.25">
      <c r="D68" s="3"/>
    </row>
    <row r="69" spans="1:7" x14ac:dyDescent="0.25">
      <c r="D69" s="3"/>
    </row>
    <row r="70" spans="1:7" x14ac:dyDescent="0.25">
      <c r="D70" s="3"/>
    </row>
    <row r="71" spans="1:7" x14ac:dyDescent="0.25">
      <c r="D71" s="3"/>
    </row>
    <row r="72" spans="1:7" x14ac:dyDescent="0.25">
      <c r="D72" s="3"/>
    </row>
    <row r="73" spans="1:7" x14ac:dyDescent="0.25">
      <c r="D73" s="3"/>
    </row>
    <row r="74" spans="1:7" x14ac:dyDescent="0.25">
      <c r="D74" s="3"/>
    </row>
    <row r="75" spans="1:7" x14ac:dyDescent="0.25">
      <c r="D75" s="3"/>
    </row>
    <row r="76" spans="1:7" x14ac:dyDescent="0.25">
      <c r="D76" s="3"/>
    </row>
    <row r="77" spans="1:7" x14ac:dyDescent="0.25">
      <c r="D77" s="3"/>
    </row>
    <row r="78" spans="1:7" x14ac:dyDescent="0.25">
      <c r="D78" s="3"/>
    </row>
    <row r="79" spans="1:7" x14ac:dyDescent="0.25">
      <c r="D79" s="3"/>
    </row>
    <row r="80" spans="1:7" s="4" customFormat="1" x14ac:dyDescent="0.25">
      <c r="A80" s="23"/>
      <c r="B80" s="25"/>
      <c r="C80" s="23"/>
      <c r="D80" s="3"/>
      <c r="F80" s="23"/>
      <c r="G80" s="23"/>
    </row>
    <row r="81" spans="1:7" s="4" customFormat="1" x14ac:dyDescent="0.25">
      <c r="A81" s="23"/>
      <c r="B81" s="25"/>
      <c r="C81" s="23"/>
      <c r="D81" s="3"/>
      <c r="F81" s="23"/>
      <c r="G81" s="23"/>
    </row>
    <row r="82" spans="1:7" s="4" customFormat="1" x14ac:dyDescent="0.25">
      <c r="A82" s="23"/>
      <c r="B82" s="25"/>
      <c r="C82" s="23"/>
      <c r="D82" s="3"/>
      <c r="F82" s="23"/>
      <c r="G82" s="23"/>
    </row>
    <row r="83" spans="1:7" s="4" customFormat="1" x14ac:dyDescent="0.25">
      <c r="A83" s="23"/>
      <c r="B83" s="25"/>
      <c r="C83" s="23"/>
      <c r="D83" s="3"/>
      <c r="F83" s="23"/>
      <c r="G83" s="23"/>
    </row>
    <row r="84" spans="1:7" s="4" customFormat="1" x14ac:dyDescent="0.25">
      <c r="A84" s="23"/>
      <c r="B84" s="25"/>
      <c r="C84" s="23"/>
      <c r="D84" s="3"/>
      <c r="F84" s="23"/>
      <c r="G84" s="23"/>
    </row>
  </sheetData>
  <mergeCells count="4">
    <mergeCell ref="B6:D6"/>
    <mergeCell ref="B7:D7"/>
    <mergeCell ref="A64:B64"/>
    <mergeCell ref="D66:E6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02 2025</vt:lpstr>
      <vt:lpstr>01 2025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2025-03-11T13:52:09Z</cp:lastPrinted>
  <dcterms:created xsi:type="dcterms:W3CDTF">2024-02-19T10:46:54Z</dcterms:created>
  <dcterms:modified xsi:type="dcterms:W3CDTF">2025-03-11T13:53:41Z</dcterms:modified>
</cp:coreProperties>
</file>