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03 2024" sheetId="5" r:id="rId1"/>
    <sheet name="02 2024" sheetId="4" r:id="rId2"/>
    <sheet name="01 2024" sheetId="1" r:id="rId3"/>
  </sheets>
  <calcPr calcId="145621"/>
</workbook>
</file>

<file path=xl/calcChain.xml><?xml version="1.0" encoding="utf-8"?>
<calcChain xmlns="http://schemas.openxmlformats.org/spreadsheetml/2006/main">
  <c r="D91" i="5" l="1"/>
  <c r="D93" i="5"/>
  <c r="D88" i="5"/>
  <c r="D90" i="5"/>
  <c r="D89" i="5"/>
  <c r="D92" i="5"/>
  <c r="D94" i="5"/>
  <c r="D87" i="5"/>
  <c r="D48" i="5"/>
  <c r="D95" i="5" l="1"/>
  <c r="D64" i="4" l="1"/>
  <c r="D66" i="4"/>
  <c r="D63" i="4"/>
  <c r="D62" i="4"/>
  <c r="D60" i="4" l="1"/>
  <c r="D45" i="4"/>
  <c r="D52" i="4"/>
  <c r="D46" i="4"/>
  <c r="D53" i="4"/>
  <c r="D47" i="4"/>
  <c r="D68" i="4" l="1"/>
  <c r="D27" i="1" l="1"/>
  <c r="D20" i="1" l="1"/>
  <c r="D17" i="1"/>
  <c r="D33" i="1" s="1"/>
</calcChain>
</file>

<file path=xl/sharedStrings.xml><?xml version="1.0" encoding="utf-8"?>
<sst xmlns="http://schemas.openxmlformats.org/spreadsheetml/2006/main" count="510" uniqueCount="126">
  <si>
    <t>OSNOVNA ŠKOLA BARTULA KAŠIĆA</t>
  </si>
  <si>
    <t>BRIBIRSKI PRILAZ 2</t>
  </si>
  <si>
    <t>23000 ZADAR</t>
  </si>
  <si>
    <t>INFORMACIJA O TROŠENJU SREDSTAVA</t>
  </si>
  <si>
    <t>ZA SIJEČANJ 2024. GODINE</t>
  </si>
  <si>
    <t>Naziv primatelja</t>
  </si>
  <si>
    <t>OIB primatelja</t>
  </si>
  <si>
    <t>Sjedište primatelja</t>
  </si>
  <si>
    <t>Način objave isplaćenog iznosa</t>
  </si>
  <si>
    <t>Vrsta rashoda i izdatka</t>
  </si>
  <si>
    <t>OIB: 07457010076</t>
  </si>
  <si>
    <t>OTP BANKA D.D.</t>
  </si>
  <si>
    <t>SPLIT</t>
  </si>
  <si>
    <t>ZADAR</t>
  </si>
  <si>
    <t>UKUPNO ZA SIJEČANJ 2024.</t>
  </si>
  <si>
    <t>ZADING D.O.O.</t>
  </si>
  <si>
    <t>HD INFO D.O.O.</t>
  </si>
  <si>
    <t>VINDIJA DD</t>
  </si>
  <si>
    <t>TVORNICA KRUHA ZADAR DD</t>
  </si>
  <si>
    <t>MESNICE MUSIĆ obrt</t>
  </si>
  <si>
    <t>KONZUM PLUS D.O.O.</t>
  </si>
  <si>
    <t>ZDRAVO I KVALITETNO FRUTARIJA D.O.O.</t>
  </si>
  <si>
    <t>MEDITERAN SECURITY D.O.O.</t>
  </si>
  <si>
    <t>ZAGREB</t>
  </si>
  <si>
    <t>VARAŽDIN</t>
  </si>
  <si>
    <t>ŠIBENIK</t>
  </si>
  <si>
    <t>3431 Bankarske usl i usl platnog prometa</t>
  </si>
  <si>
    <t>3238 Računalne usluge</t>
  </si>
  <si>
    <t>3221 Uredski materijal</t>
  </si>
  <si>
    <t>3222 Namirnice</t>
  </si>
  <si>
    <t>3239 Ostale usl.</t>
  </si>
  <si>
    <t>3111 bruto plaće za redovan rad (ukupni iznos bez bolovanja na teret HZZO)</t>
  </si>
  <si>
    <t>3121 ostali rashodi za zaposlene</t>
  </si>
  <si>
    <t>3212 naknade za prijevoz</t>
  </si>
  <si>
    <t>3237 intelektualne i osobne usluge (ukupni bruto iznos naknade)</t>
  </si>
  <si>
    <t>3132 doprinos za obvezno zdrav osig</t>
  </si>
  <si>
    <t>Odgovorna osoba: Katica Skukan, ravnateljica</t>
  </si>
  <si>
    <t>ĆAMIL BAŠIĆ</t>
  </si>
  <si>
    <t>3295 pristojbe i naknade</t>
  </si>
  <si>
    <t>ZA VELJAČU 2024. GODINE</t>
  </si>
  <si>
    <t>UDRUGA KLIKERAJ</t>
  </si>
  <si>
    <t xml:space="preserve">3237 Intelektualne i osobne usluge </t>
  </si>
  <si>
    <t>3223 Energija</t>
  </si>
  <si>
    <t>3225 Sitni inventar i auto gume</t>
  </si>
  <si>
    <t>3211 Službena putovanja</t>
  </si>
  <si>
    <t>3221 Uredski materijal i ost mat rashodi</t>
  </si>
  <si>
    <t>3234 Komunalne usluge</t>
  </si>
  <si>
    <t>ALBA 69 D.O.O.</t>
  </si>
  <si>
    <t>VODOVOD D.O.O.</t>
  </si>
  <si>
    <t>ČISTOĆA D.O.O.</t>
  </si>
  <si>
    <t>3239 Ostale usluge</t>
  </si>
  <si>
    <t>CIKLON D.O.O.</t>
  </si>
  <si>
    <t>UKUPNO ZA VELJAČU 2024.</t>
  </si>
  <si>
    <t>3214 Ostale naknade troškova zaposlenima</t>
  </si>
  <si>
    <t>DUBROVNIK SUN D.O.O.</t>
  </si>
  <si>
    <t>DUBROVNIK</t>
  </si>
  <si>
    <t>TOOLS4SCHOOLS D.O.O.</t>
  </si>
  <si>
    <t>HERMINA USLUGE D.O.O.</t>
  </si>
  <si>
    <t>VUKOVAR</t>
  </si>
  <si>
    <t>3213  Stručno usavršavanje zaposlenika</t>
  </si>
  <si>
    <t>3231 Usl tel pošte i prijevoza</t>
  </si>
  <si>
    <t>MEDUZA D.O.O.</t>
  </si>
  <si>
    <t>DUGA RESA</t>
  </si>
  <si>
    <t>HEP-OPSKRBA D.O.O.</t>
  </si>
  <si>
    <t>FINANCIJSKA AGENCIJA</t>
  </si>
  <si>
    <t>LAV ZAŠTITA D.O.O.</t>
  </si>
  <si>
    <t>A1 HRVATSKA D.O.O.</t>
  </si>
  <si>
    <t>HRVATSKI TELEKOM D.O.</t>
  </si>
  <si>
    <t>HP-HRVATSKA POŠTA DD</t>
  </si>
  <si>
    <t>VELIKA GORICA</t>
  </si>
  <si>
    <t>SAMIRIĆ D.O.O.</t>
  </si>
  <si>
    <t>LUXURY GREEN ADRIA J.D.O.O.</t>
  </si>
  <si>
    <t>SVETI IVAN ZELINA</t>
  </si>
  <si>
    <t>OSIJEK</t>
  </si>
  <si>
    <t>KOKA TOMCRO obrt</t>
  </si>
  <si>
    <t>VINJERAC</t>
  </si>
  <si>
    <t>EURO TEAM D.O.O.</t>
  </si>
  <si>
    <t>02330984979</t>
  </si>
  <si>
    <t>ISLAM LATINSKI</t>
  </si>
  <si>
    <t>CREATIVE SOLUTIONS D.O.O.</t>
  </si>
  <si>
    <t>TRI BARTOLA D.O.O.</t>
  </si>
  <si>
    <t>3295 Pristojbe i naknade</t>
  </si>
  <si>
    <t>3237 Intelektualne i osobne usluge (ukupni bruto iznos naknade)</t>
  </si>
  <si>
    <t>3111 Bruto plaće za redovan rad (ukupni iznos bez bolovanja na teret HZZO)</t>
  </si>
  <si>
    <t>3132 Doprinos za obvezno zdrav osig</t>
  </si>
  <si>
    <t>3121 Ostali rashodi za zaposlene</t>
  </si>
  <si>
    <t>3212 Naknade za prijevoz</t>
  </si>
  <si>
    <t>ZA OŽUJAK 2024. GODINE</t>
  </si>
  <si>
    <t>UKUPNO ZA OŽUJAK 2024.</t>
  </si>
  <si>
    <t>HRVATSKA ZAJEDNICA RAČUNOVOĐA I FINANCIJSKIH DJELATNIKA</t>
  </si>
  <si>
    <t>DRUŠTVO ENERGETIČARA ZADAR</t>
  </si>
  <si>
    <t>BLAIĆ D.O.O.</t>
  </si>
  <si>
    <t>SISTEM SERVIS d.o.o.</t>
  </si>
  <si>
    <t>98221424251</t>
  </si>
  <si>
    <t>PREMIUM PLUS d.o.o.</t>
  </si>
  <si>
    <t>47612356838</t>
  </si>
  <si>
    <t>POREDAK D.O.O.</t>
  </si>
  <si>
    <t>VRSI</t>
  </si>
  <si>
    <t>DIMNJAČAR DANKO JURLINA</t>
  </si>
  <si>
    <t>ZADAR TEHNIKA d.o.o.</t>
  </si>
  <si>
    <t>77750062239</t>
  </si>
  <si>
    <t>25272825447</t>
  </si>
  <si>
    <t>SVIJET STAKLA",VL.MIJO T</t>
  </si>
  <si>
    <t>20179846309</t>
  </si>
  <si>
    <t>Udruga tajnika i računovođa u školstvu</t>
  </si>
  <si>
    <t>08262555699</t>
  </si>
  <si>
    <t>TROGIR</t>
  </si>
  <si>
    <t>3294 Članarine</t>
  </si>
  <si>
    <t>HRVAT.UDR.RAVNAT.OŠ</t>
  </si>
  <si>
    <t>97748123085</t>
  </si>
  <si>
    <t>3299 Ostali nespomenuti rashodi</t>
  </si>
  <si>
    <t>3433 Zatezne kamate</t>
  </si>
  <si>
    <t>GRADSKA KNJIŽNICA ZADAR</t>
  </si>
  <si>
    <t>3721 Naknade građanima i kućanstvima u novcu</t>
  </si>
  <si>
    <t>SAVEZ ENERGETIČARA HRVATSKE</t>
  </si>
  <si>
    <t>DIVNA PROIZVODNJA I USLUGE d.o.o.</t>
  </si>
  <si>
    <t>67080200094</t>
  </si>
  <si>
    <t>PULA</t>
  </si>
  <si>
    <t>KINEZIOLOŠKI FAKULTET SVEUČILIŠTA U ZAGREBU</t>
  </si>
  <si>
    <t>25329931628</t>
  </si>
  <si>
    <t>MARIKOMERC D.O.O.</t>
  </si>
  <si>
    <t>POLIČNIK</t>
  </si>
  <si>
    <t>PZ POLIČANKA</t>
  </si>
  <si>
    <t>54319613171</t>
  </si>
  <si>
    <t>ZAVOD ZA JAVNO ZDRAVSTVO ZADAR</t>
  </si>
  <si>
    <t>3236 Zdravstvene i veterinarske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</si>
</sst>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wrapText="1" shrinkToFit="1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left" wrapText="1" shrinkToFit="1"/>
    </xf>
    <xf numFmtId="164" fontId="1" fillId="2" borderId="0" xfId="0" applyNumberFormat="1" applyFont="1" applyFill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1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164" fontId="0" fillId="0" borderId="2" xfId="0" applyNumberFormat="1" applyFill="1" applyBorder="1"/>
    <xf numFmtId="0" fontId="0" fillId="0" borderId="2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3" xfId="0" applyFont="1" applyBorder="1" applyAlignment="1">
      <alignment wrapText="1"/>
    </xf>
    <xf numFmtId="0" fontId="0" fillId="0" borderId="4" xfId="0" applyFill="1" applyBorder="1" applyAlignment="1">
      <alignment horizontal="left"/>
    </xf>
    <xf numFmtId="164" fontId="0" fillId="0" borderId="5" xfId="0" applyNumberFormat="1" applyBorder="1"/>
    <xf numFmtId="0" fontId="0" fillId="0" borderId="5" xfId="0" applyBorder="1" applyAlignment="1">
      <alignment horizontal="left"/>
    </xf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zoomScale="170" zoomScaleNormal="170" workbookViewId="0">
      <selection activeCell="C90" sqref="C90"/>
    </sheetView>
  </sheetViews>
  <sheetFormatPr defaultRowHeight="15" x14ac:dyDescent="0.25"/>
  <cols>
    <col min="1" max="1" width="38.5703125" style="28" customWidth="1"/>
    <col min="2" max="2" width="14" style="29" customWidth="1"/>
    <col min="3" max="3" width="16.5703125" style="28" customWidth="1"/>
    <col min="4" max="4" width="16.7109375" style="28" customWidth="1"/>
    <col min="5" max="5" width="35.5703125" style="5" customWidth="1"/>
    <col min="6" max="6" width="9.140625" style="28"/>
    <col min="7" max="7" width="17.28515625" style="28" customWidth="1"/>
    <col min="8" max="16384" width="9.140625" style="28"/>
  </cols>
  <sheetData>
    <row r="1" spans="1:5" ht="15.75" x14ac:dyDescent="0.25">
      <c r="A1" s="3" t="s">
        <v>0</v>
      </c>
    </row>
    <row r="2" spans="1:5" ht="15.75" x14ac:dyDescent="0.25">
      <c r="A2" s="3" t="s">
        <v>1</v>
      </c>
    </row>
    <row r="3" spans="1:5" ht="15.75" x14ac:dyDescent="0.25">
      <c r="A3" s="3" t="s">
        <v>2</v>
      </c>
    </row>
    <row r="4" spans="1:5" ht="15.75" x14ac:dyDescent="0.25">
      <c r="A4" s="2" t="s">
        <v>10</v>
      </c>
    </row>
    <row r="6" spans="1:5" x14ac:dyDescent="0.25">
      <c r="B6" s="30" t="s">
        <v>3</v>
      </c>
      <c r="C6" s="30"/>
      <c r="D6" s="30"/>
    </row>
    <row r="7" spans="1:5" x14ac:dyDescent="0.25">
      <c r="B7" s="30" t="s">
        <v>87</v>
      </c>
      <c r="C7" s="30"/>
      <c r="D7" s="30"/>
    </row>
    <row r="9" spans="1:5" ht="30.75" customHeight="1" x14ac:dyDescent="0.25">
      <c r="A9" s="10" t="s">
        <v>5</v>
      </c>
      <c r="B9" s="11" t="s">
        <v>6</v>
      </c>
      <c r="C9" s="10" t="s">
        <v>7</v>
      </c>
      <c r="D9" s="10" t="s">
        <v>8</v>
      </c>
      <c r="E9" s="12" t="s">
        <v>9</v>
      </c>
    </row>
    <row r="10" spans="1:5" ht="30.75" customHeight="1" x14ac:dyDescent="0.25">
      <c r="A10" s="33" t="s">
        <v>89</v>
      </c>
      <c r="B10" s="32">
        <v>75508100288</v>
      </c>
      <c r="C10" s="7" t="s">
        <v>23</v>
      </c>
      <c r="D10" s="8">
        <v>80</v>
      </c>
      <c r="E10" s="9" t="s">
        <v>59</v>
      </c>
    </row>
    <row r="11" spans="1:5" x14ac:dyDescent="0.25">
      <c r="A11" s="6" t="s">
        <v>90</v>
      </c>
      <c r="B11" s="7">
        <v>51933956179</v>
      </c>
      <c r="C11" s="7" t="s">
        <v>13</v>
      </c>
      <c r="D11" s="8">
        <v>335</v>
      </c>
      <c r="E11" s="9" t="s">
        <v>59</v>
      </c>
    </row>
    <row r="12" spans="1:5" x14ac:dyDescent="0.25">
      <c r="A12" s="6" t="s">
        <v>91</v>
      </c>
      <c r="B12" s="7">
        <v>95496741798</v>
      </c>
      <c r="C12" s="7" t="s">
        <v>13</v>
      </c>
      <c r="D12" s="8">
        <v>13.98</v>
      </c>
      <c r="E12" s="9" t="s">
        <v>45</v>
      </c>
    </row>
    <row r="13" spans="1:5" x14ac:dyDescent="0.25">
      <c r="A13" s="6" t="s">
        <v>76</v>
      </c>
      <c r="B13" s="26" t="s">
        <v>77</v>
      </c>
      <c r="C13" s="7" t="s">
        <v>78</v>
      </c>
      <c r="D13" s="8">
        <v>1109.6600000000001</v>
      </c>
      <c r="E13" s="9" t="s">
        <v>45</v>
      </c>
    </row>
    <row r="14" spans="1:5" x14ac:dyDescent="0.25">
      <c r="A14" s="6" t="s">
        <v>92</v>
      </c>
      <c r="B14" s="26" t="s">
        <v>93</v>
      </c>
      <c r="C14" s="7" t="s">
        <v>13</v>
      </c>
      <c r="D14" s="8">
        <v>553.85</v>
      </c>
      <c r="E14" s="9" t="s">
        <v>45</v>
      </c>
    </row>
    <row r="15" spans="1:5" x14ac:dyDescent="0.25">
      <c r="A15" s="6" t="s">
        <v>94</v>
      </c>
      <c r="B15" s="26" t="s">
        <v>95</v>
      </c>
      <c r="C15" s="7" t="s">
        <v>13</v>
      </c>
      <c r="D15" s="8">
        <v>1808.36</v>
      </c>
      <c r="E15" s="9" t="s">
        <v>45</v>
      </c>
    </row>
    <row r="16" spans="1:5" x14ac:dyDescent="0.25">
      <c r="A16" s="6" t="s">
        <v>47</v>
      </c>
      <c r="B16" s="7">
        <v>55610250666</v>
      </c>
      <c r="C16" s="7" t="s">
        <v>13</v>
      </c>
      <c r="D16" s="8">
        <v>758.56</v>
      </c>
      <c r="E16" s="9" t="s">
        <v>45</v>
      </c>
    </row>
    <row r="17" spans="1:5" x14ac:dyDescent="0.25">
      <c r="A17" s="6" t="s">
        <v>48</v>
      </c>
      <c r="B17" s="7">
        <v>89406825003</v>
      </c>
      <c r="C17" s="7" t="s">
        <v>13</v>
      </c>
      <c r="D17" s="8">
        <v>8.0399999999999991</v>
      </c>
      <c r="E17" s="9" t="s">
        <v>46</v>
      </c>
    </row>
    <row r="18" spans="1:5" x14ac:dyDescent="0.25">
      <c r="A18" s="6" t="s">
        <v>48</v>
      </c>
      <c r="B18" s="7">
        <v>89406825003</v>
      </c>
      <c r="C18" s="7" t="s">
        <v>13</v>
      </c>
      <c r="D18" s="8">
        <v>2.11</v>
      </c>
      <c r="E18" s="9" t="s">
        <v>46</v>
      </c>
    </row>
    <row r="19" spans="1:5" x14ac:dyDescent="0.25">
      <c r="A19" s="6" t="s">
        <v>48</v>
      </c>
      <c r="B19" s="7">
        <v>89406825003</v>
      </c>
      <c r="C19" s="7" t="s">
        <v>13</v>
      </c>
      <c r="D19" s="8">
        <v>20.27</v>
      </c>
      <c r="E19" s="9" t="s">
        <v>46</v>
      </c>
    </row>
    <row r="20" spans="1:5" x14ac:dyDescent="0.25">
      <c r="A20" s="6" t="s">
        <v>49</v>
      </c>
      <c r="B20" s="7">
        <v>84923155727</v>
      </c>
      <c r="C20" s="7" t="s">
        <v>13</v>
      </c>
      <c r="D20" s="8">
        <v>32.43</v>
      </c>
      <c r="E20" s="9" t="s">
        <v>46</v>
      </c>
    </row>
    <row r="21" spans="1:5" x14ac:dyDescent="0.25">
      <c r="A21" s="6" t="s">
        <v>49</v>
      </c>
      <c r="B21" s="7">
        <v>84923155727</v>
      </c>
      <c r="C21" s="7" t="s">
        <v>13</v>
      </c>
      <c r="D21" s="8">
        <v>32.43</v>
      </c>
      <c r="E21" s="9" t="s">
        <v>46</v>
      </c>
    </row>
    <row r="22" spans="1:5" x14ac:dyDescent="0.25">
      <c r="A22" s="6" t="s">
        <v>49</v>
      </c>
      <c r="B22" s="7">
        <v>84923155727</v>
      </c>
      <c r="C22" s="7" t="s">
        <v>13</v>
      </c>
      <c r="D22" s="8">
        <v>23.57</v>
      </c>
      <c r="E22" s="9" t="s">
        <v>46</v>
      </c>
    </row>
    <row r="23" spans="1:5" x14ac:dyDescent="0.25">
      <c r="A23" s="6" t="s">
        <v>48</v>
      </c>
      <c r="B23" s="7">
        <v>89406825003</v>
      </c>
      <c r="C23" s="7" t="s">
        <v>13</v>
      </c>
      <c r="D23" s="8">
        <v>2.88</v>
      </c>
      <c r="E23" s="9" t="s">
        <v>46</v>
      </c>
    </row>
    <row r="24" spans="1:5" x14ac:dyDescent="0.25">
      <c r="A24" s="6" t="s">
        <v>49</v>
      </c>
      <c r="B24" s="7">
        <v>84923155727</v>
      </c>
      <c r="C24" s="7" t="s">
        <v>13</v>
      </c>
      <c r="D24" s="8">
        <v>740.56</v>
      </c>
      <c r="E24" s="9" t="s">
        <v>46</v>
      </c>
    </row>
    <row r="25" spans="1:5" x14ac:dyDescent="0.25">
      <c r="A25" s="6" t="s">
        <v>48</v>
      </c>
      <c r="B25" s="7">
        <v>89406825003</v>
      </c>
      <c r="C25" s="7" t="s">
        <v>13</v>
      </c>
      <c r="D25" s="8">
        <v>282.64</v>
      </c>
      <c r="E25" s="9" t="s">
        <v>46</v>
      </c>
    </row>
    <row r="26" spans="1:5" x14ac:dyDescent="0.25">
      <c r="A26" s="6" t="s">
        <v>96</v>
      </c>
      <c r="B26" s="7">
        <v>29848171479</v>
      </c>
      <c r="C26" s="7" t="s">
        <v>13</v>
      </c>
      <c r="D26" s="8">
        <v>237.86</v>
      </c>
      <c r="E26" s="9" t="s">
        <v>46</v>
      </c>
    </row>
    <row r="27" spans="1:5" x14ac:dyDescent="0.25">
      <c r="A27" s="6" t="s">
        <v>98</v>
      </c>
      <c r="B27" s="7">
        <v>49980852277</v>
      </c>
      <c r="C27" s="7" t="s">
        <v>97</v>
      </c>
      <c r="D27" s="8">
        <v>84.73</v>
      </c>
      <c r="E27" s="9" t="s">
        <v>46</v>
      </c>
    </row>
    <row r="28" spans="1:5" x14ac:dyDescent="0.25">
      <c r="A28" s="6" t="s">
        <v>98</v>
      </c>
      <c r="B28" s="7">
        <v>49980852277</v>
      </c>
      <c r="C28" s="7" t="s">
        <v>97</v>
      </c>
      <c r="D28" s="8">
        <v>213.25</v>
      </c>
      <c r="E28" s="9" t="s">
        <v>46</v>
      </c>
    </row>
    <row r="29" spans="1:5" x14ac:dyDescent="0.25">
      <c r="A29" s="6" t="s">
        <v>98</v>
      </c>
      <c r="B29" s="7">
        <v>49980852277</v>
      </c>
      <c r="C29" s="7" t="s">
        <v>97</v>
      </c>
      <c r="D29" s="8">
        <v>222.4</v>
      </c>
      <c r="E29" s="9" t="s">
        <v>46</v>
      </c>
    </row>
    <row r="30" spans="1:5" x14ac:dyDescent="0.25">
      <c r="A30" s="6" t="s">
        <v>98</v>
      </c>
      <c r="B30" s="7">
        <v>49980852277</v>
      </c>
      <c r="C30" s="7" t="s">
        <v>97</v>
      </c>
      <c r="D30" s="8">
        <v>144.44999999999999</v>
      </c>
      <c r="E30" s="9" t="s">
        <v>46</v>
      </c>
    </row>
    <row r="31" spans="1:5" x14ac:dyDescent="0.25">
      <c r="A31" s="6" t="s">
        <v>48</v>
      </c>
      <c r="B31" s="7">
        <v>89406825003</v>
      </c>
      <c r="C31" s="7" t="s">
        <v>13</v>
      </c>
      <c r="D31" s="8">
        <v>48.33</v>
      </c>
      <c r="E31" s="9" t="s">
        <v>46</v>
      </c>
    </row>
    <row r="32" spans="1:5" x14ac:dyDescent="0.25">
      <c r="A32" s="6" t="s">
        <v>48</v>
      </c>
      <c r="B32" s="7">
        <v>89406825003</v>
      </c>
      <c r="C32" s="7" t="s">
        <v>13</v>
      </c>
      <c r="D32" s="8">
        <v>5.58</v>
      </c>
      <c r="E32" s="9" t="s">
        <v>46</v>
      </c>
    </row>
    <row r="33" spans="1:5" x14ac:dyDescent="0.25">
      <c r="A33" s="6" t="s">
        <v>48</v>
      </c>
      <c r="B33" s="7">
        <v>89406825003</v>
      </c>
      <c r="C33" s="7" t="s">
        <v>13</v>
      </c>
      <c r="D33" s="8">
        <v>24.88</v>
      </c>
      <c r="E33" s="9" t="s">
        <v>46</v>
      </c>
    </row>
    <row r="34" spans="1:5" x14ac:dyDescent="0.25">
      <c r="A34" s="6" t="s">
        <v>98</v>
      </c>
      <c r="B34" s="7">
        <v>49980852277</v>
      </c>
      <c r="C34" s="7" t="s">
        <v>97</v>
      </c>
      <c r="D34" s="8">
        <v>213.25</v>
      </c>
      <c r="E34" s="9" t="s">
        <v>46</v>
      </c>
    </row>
    <row r="35" spans="1:5" x14ac:dyDescent="0.25">
      <c r="A35" s="6" t="s">
        <v>48</v>
      </c>
      <c r="B35" s="7">
        <v>89406825003</v>
      </c>
      <c r="C35" s="7" t="s">
        <v>13</v>
      </c>
      <c r="D35" s="8">
        <v>263.37</v>
      </c>
      <c r="E35" s="9" t="s">
        <v>46</v>
      </c>
    </row>
    <row r="36" spans="1:5" x14ac:dyDescent="0.25">
      <c r="A36" s="6" t="s">
        <v>64</v>
      </c>
      <c r="B36" s="7">
        <v>85821130368</v>
      </c>
      <c r="C36" s="7" t="s">
        <v>23</v>
      </c>
      <c r="D36" s="8">
        <v>1.66</v>
      </c>
      <c r="E36" s="9" t="s">
        <v>27</v>
      </c>
    </row>
    <row r="37" spans="1:5" x14ac:dyDescent="0.25">
      <c r="A37" s="6" t="s">
        <v>79</v>
      </c>
      <c r="B37" s="7">
        <v>69523788448</v>
      </c>
      <c r="C37" s="7" t="s">
        <v>69</v>
      </c>
      <c r="D37" s="8">
        <v>24.89</v>
      </c>
      <c r="E37" s="9" t="s">
        <v>27</v>
      </c>
    </row>
    <row r="38" spans="1:5" x14ac:dyDescent="0.25">
      <c r="A38" s="6" t="s">
        <v>56</v>
      </c>
      <c r="B38" s="7">
        <v>17847110267</v>
      </c>
      <c r="C38" s="7" t="s">
        <v>23</v>
      </c>
      <c r="D38" s="8">
        <v>124.45</v>
      </c>
      <c r="E38" s="9" t="s">
        <v>27</v>
      </c>
    </row>
    <row r="39" spans="1:5" x14ac:dyDescent="0.25">
      <c r="A39" s="6" t="s">
        <v>92</v>
      </c>
      <c r="B39" s="26" t="s">
        <v>93</v>
      </c>
      <c r="C39" s="7" t="s">
        <v>13</v>
      </c>
      <c r="D39" s="8">
        <v>467.5</v>
      </c>
      <c r="E39" s="9" t="s">
        <v>27</v>
      </c>
    </row>
    <row r="40" spans="1:5" x14ac:dyDescent="0.25">
      <c r="A40" s="6" t="s">
        <v>99</v>
      </c>
      <c r="B40" s="26" t="s">
        <v>100</v>
      </c>
      <c r="C40" s="7" t="s">
        <v>13</v>
      </c>
      <c r="D40" s="8">
        <v>500</v>
      </c>
      <c r="E40" s="9" t="s">
        <v>50</v>
      </c>
    </row>
    <row r="41" spans="1:5" x14ac:dyDescent="0.25">
      <c r="A41" s="6" t="s">
        <v>22</v>
      </c>
      <c r="B41" s="26" t="s">
        <v>101</v>
      </c>
      <c r="C41" s="7" t="s">
        <v>13</v>
      </c>
      <c r="D41" s="8">
        <v>41.48</v>
      </c>
      <c r="E41" s="9" t="s">
        <v>50</v>
      </c>
    </row>
    <row r="42" spans="1:5" x14ac:dyDescent="0.25">
      <c r="A42" s="6" t="s">
        <v>102</v>
      </c>
      <c r="B42" s="26" t="s">
        <v>103</v>
      </c>
      <c r="C42" s="7" t="s">
        <v>13</v>
      </c>
      <c r="D42" s="8">
        <v>96.71</v>
      </c>
      <c r="E42" s="9" t="s">
        <v>50</v>
      </c>
    </row>
    <row r="43" spans="1:5" x14ac:dyDescent="0.25">
      <c r="A43" s="6" t="s">
        <v>102</v>
      </c>
      <c r="B43" s="26" t="s">
        <v>103</v>
      </c>
      <c r="C43" s="7" t="s">
        <v>13</v>
      </c>
      <c r="D43" s="8">
        <v>26</v>
      </c>
      <c r="E43" s="9" t="s">
        <v>50</v>
      </c>
    </row>
    <row r="44" spans="1:5" x14ac:dyDescent="0.25">
      <c r="A44" s="6" t="s">
        <v>104</v>
      </c>
      <c r="B44" s="26" t="s">
        <v>105</v>
      </c>
      <c r="C44" s="7" t="s">
        <v>106</v>
      </c>
      <c r="D44" s="8">
        <v>45</v>
      </c>
      <c r="E44" s="9" t="s">
        <v>107</v>
      </c>
    </row>
    <row r="45" spans="1:5" x14ac:dyDescent="0.25">
      <c r="A45" s="6" t="s">
        <v>108</v>
      </c>
      <c r="B45" s="26" t="s">
        <v>109</v>
      </c>
      <c r="C45" s="7" t="s">
        <v>23</v>
      </c>
      <c r="D45" s="8">
        <v>53.09</v>
      </c>
      <c r="E45" s="9" t="s">
        <v>107</v>
      </c>
    </row>
    <row r="46" spans="1:5" x14ac:dyDescent="0.25">
      <c r="A46" s="6" t="s">
        <v>56</v>
      </c>
      <c r="B46" s="7">
        <v>17847110267</v>
      </c>
      <c r="C46" s="7" t="s">
        <v>23</v>
      </c>
      <c r="D46" s="8">
        <v>25</v>
      </c>
      <c r="E46" s="9" t="s">
        <v>110</v>
      </c>
    </row>
    <row r="47" spans="1:5" x14ac:dyDescent="0.25">
      <c r="A47" s="6" t="s">
        <v>56</v>
      </c>
      <c r="B47" s="7">
        <v>17847110267</v>
      </c>
      <c r="C47" s="7" t="s">
        <v>23</v>
      </c>
      <c r="D47" s="8">
        <v>25</v>
      </c>
      <c r="E47" s="9" t="s">
        <v>110</v>
      </c>
    </row>
    <row r="48" spans="1:5" x14ac:dyDescent="0.25">
      <c r="A48" s="6" t="s">
        <v>49</v>
      </c>
      <c r="B48" s="7">
        <v>84923155727</v>
      </c>
      <c r="C48" s="7" t="s">
        <v>13</v>
      </c>
      <c r="D48" s="8">
        <f>39.82+2.98</f>
        <v>42.8</v>
      </c>
      <c r="E48" s="9" t="s">
        <v>111</v>
      </c>
    </row>
    <row r="49" spans="1:5" x14ac:dyDescent="0.25">
      <c r="A49" s="6" t="s">
        <v>112</v>
      </c>
      <c r="B49" s="7">
        <v>59559512621</v>
      </c>
      <c r="C49" s="7" t="s">
        <v>13</v>
      </c>
      <c r="D49" s="8">
        <v>67.69</v>
      </c>
      <c r="E49" s="9" t="s">
        <v>27</v>
      </c>
    </row>
    <row r="50" spans="1:5" x14ac:dyDescent="0.25">
      <c r="A50" s="6" t="s">
        <v>21</v>
      </c>
      <c r="B50" s="7">
        <v>63949120108</v>
      </c>
      <c r="C50" s="7" t="s">
        <v>12</v>
      </c>
      <c r="D50" s="8">
        <v>768.47</v>
      </c>
      <c r="E50" s="9" t="s">
        <v>29</v>
      </c>
    </row>
    <row r="51" spans="1:5" x14ac:dyDescent="0.25">
      <c r="A51" s="6" t="s">
        <v>17</v>
      </c>
      <c r="B51" s="7">
        <v>44138062462</v>
      </c>
      <c r="C51" s="7" t="s">
        <v>24</v>
      </c>
      <c r="D51" s="8">
        <v>197.74</v>
      </c>
      <c r="E51" s="9" t="s">
        <v>29</v>
      </c>
    </row>
    <row r="52" spans="1:5" x14ac:dyDescent="0.25">
      <c r="A52" s="6" t="s">
        <v>114</v>
      </c>
      <c r="B52" s="7">
        <v>56822948795</v>
      </c>
      <c r="C52" s="7" t="s">
        <v>23</v>
      </c>
      <c r="D52" s="8">
        <v>53.75</v>
      </c>
      <c r="E52" s="9" t="s">
        <v>110</v>
      </c>
    </row>
    <row r="53" spans="1:5" x14ac:dyDescent="0.25">
      <c r="A53" s="6" t="s">
        <v>66</v>
      </c>
      <c r="B53" s="7">
        <v>29524210204</v>
      </c>
      <c r="C53" s="7" t="s">
        <v>23</v>
      </c>
      <c r="D53" s="8">
        <v>179.25</v>
      </c>
      <c r="E53" s="9" t="s">
        <v>60</v>
      </c>
    </row>
    <row r="54" spans="1:5" x14ac:dyDescent="0.25">
      <c r="A54" s="6" t="s">
        <v>68</v>
      </c>
      <c r="B54" s="7">
        <v>87311810356</v>
      </c>
      <c r="C54" s="7" t="s">
        <v>69</v>
      </c>
      <c r="D54" s="8">
        <v>60.92</v>
      </c>
      <c r="E54" s="9" t="s">
        <v>60</v>
      </c>
    </row>
    <row r="55" spans="1:5" x14ac:dyDescent="0.25">
      <c r="A55" s="6" t="s">
        <v>67</v>
      </c>
      <c r="B55" s="7">
        <v>81793146560</v>
      </c>
      <c r="C55" s="7" t="s">
        <v>23</v>
      </c>
      <c r="D55" s="8">
        <v>156.76</v>
      </c>
      <c r="E55" s="9" t="s">
        <v>60</v>
      </c>
    </row>
    <row r="56" spans="1:5" x14ac:dyDescent="0.25">
      <c r="A56" s="6" t="s">
        <v>99</v>
      </c>
      <c r="B56" s="26" t="s">
        <v>100</v>
      </c>
      <c r="C56" s="7" t="s">
        <v>13</v>
      </c>
      <c r="D56" s="8">
        <v>500</v>
      </c>
      <c r="E56" s="9" t="s">
        <v>50</v>
      </c>
    </row>
    <row r="57" spans="1:5" x14ac:dyDescent="0.25">
      <c r="A57" s="6" t="s">
        <v>115</v>
      </c>
      <c r="B57" s="26" t="s">
        <v>116</v>
      </c>
      <c r="C57" s="7" t="s">
        <v>117</v>
      </c>
      <c r="D57" s="8">
        <v>74.44</v>
      </c>
      <c r="E57" s="9" t="s">
        <v>45</v>
      </c>
    </row>
    <row r="58" spans="1:5" x14ac:dyDescent="0.25">
      <c r="A58" s="6" t="s">
        <v>118</v>
      </c>
      <c r="B58" s="26" t="s">
        <v>119</v>
      </c>
      <c r="C58" s="7" t="s">
        <v>23</v>
      </c>
      <c r="D58" s="8">
        <v>13.27</v>
      </c>
      <c r="E58" s="9" t="s">
        <v>110</v>
      </c>
    </row>
    <row r="59" spans="1:5" x14ac:dyDescent="0.25">
      <c r="A59" s="6" t="s">
        <v>20</v>
      </c>
      <c r="B59" s="7">
        <v>62226620908</v>
      </c>
      <c r="C59" s="7" t="s">
        <v>23</v>
      </c>
      <c r="D59" s="8">
        <v>2312.2800000000002</v>
      </c>
      <c r="E59" s="9" t="s">
        <v>29</v>
      </c>
    </row>
    <row r="60" spans="1:5" x14ac:dyDescent="0.25">
      <c r="A60" s="6" t="s">
        <v>18</v>
      </c>
      <c r="B60" s="7">
        <v>90373162012</v>
      </c>
      <c r="C60" s="7" t="s">
        <v>13</v>
      </c>
      <c r="D60" s="8">
        <v>149.65</v>
      </c>
      <c r="E60" s="9" t="s">
        <v>29</v>
      </c>
    </row>
    <row r="61" spans="1:5" x14ac:dyDescent="0.25">
      <c r="A61" s="6" t="s">
        <v>18</v>
      </c>
      <c r="B61" s="7">
        <v>90373162012</v>
      </c>
      <c r="C61" s="7" t="s">
        <v>13</v>
      </c>
      <c r="D61" s="8">
        <v>44.61</v>
      </c>
      <c r="E61" s="9" t="s">
        <v>29</v>
      </c>
    </row>
    <row r="62" spans="1:5" x14ac:dyDescent="0.25">
      <c r="A62" s="6" t="s">
        <v>18</v>
      </c>
      <c r="B62" s="7">
        <v>90373162012</v>
      </c>
      <c r="C62" s="7" t="s">
        <v>13</v>
      </c>
      <c r="D62" s="8">
        <v>89.2</v>
      </c>
      <c r="E62" s="9" t="s">
        <v>29</v>
      </c>
    </row>
    <row r="63" spans="1:5" x14ac:dyDescent="0.25">
      <c r="A63" s="6" t="s">
        <v>18</v>
      </c>
      <c r="B63" s="7">
        <v>90373162012</v>
      </c>
      <c r="C63" s="7" t="s">
        <v>13</v>
      </c>
      <c r="D63" s="8">
        <v>458.04</v>
      </c>
      <c r="E63" s="9" t="s">
        <v>29</v>
      </c>
    </row>
    <row r="64" spans="1:5" x14ac:dyDescent="0.25">
      <c r="A64" s="6" t="s">
        <v>18</v>
      </c>
      <c r="B64" s="7">
        <v>90373162012</v>
      </c>
      <c r="C64" s="7" t="s">
        <v>13</v>
      </c>
      <c r="D64" s="8">
        <v>8493.1</v>
      </c>
      <c r="E64" s="9" t="s">
        <v>29</v>
      </c>
    </row>
    <row r="65" spans="1:5" x14ac:dyDescent="0.25">
      <c r="A65" s="6" t="s">
        <v>17</v>
      </c>
      <c r="B65" s="7">
        <v>44138062462</v>
      </c>
      <c r="C65" s="7" t="s">
        <v>24</v>
      </c>
      <c r="D65" s="8">
        <v>4178.1000000000004</v>
      </c>
      <c r="E65" s="9" t="s">
        <v>29</v>
      </c>
    </row>
    <row r="66" spans="1:5" x14ac:dyDescent="0.25">
      <c r="A66" s="6" t="s">
        <v>74</v>
      </c>
      <c r="B66" s="7">
        <v>65734315446</v>
      </c>
      <c r="C66" s="7" t="s">
        <v>75</v>
      </c>
      <c r="D66" s="8">
        <v>28.98</v>
      </c>
      <c r="E66" s="9" t="s">
        <v>29</v>
      </c>
    </row>
    <row r="67" spans="1:5" x14ac:dyDescent="0.25">
      <c r="A67" s="6" t="s">
        <v>17</v>
      </c>
      <c r="B67" s="7">
        <v>44138062462</v>
      </c>
      <c r="C67" s="7" t="s">
        <v>24</v>
      </c>
      <c r="D67" s="8">
        <v>390.71</v>
      </c>
      <c r="E67" s="9" t="s">
        <v>29</v>
      </c>
    </row>
    <row r="68" spans="1:5" x14ac:dyDescent="0.25">
      <c r="A68" s="6" t="s">
        <v>74</v>
      </c>
      <c r="B68" s="7">
        <v>65734315446</v>
      </c>
      <c r="C68" s="7" t="s">
        <v>75</v>
      </c>
      <c r="D68" s="8">
        <v>86.94</v>
      </c>
      <c r="E68" s="9" t="s">
        <v>29</v>
      </c>
    </row>
    <row r="69" spans="1:5" x14ac:dyDescent="0.25">
      <c r="A69" s="6" t="s">
        <v>74</v>
      </c>
      <c r="B69" s="7">
        <v>65734315446</v>
      </c>
      <c r="C69" s="7" t="s">
        <v>75</v>
      </c>
      <c r="D69" s="8">
        <v>86.94</v>
      </c>
      <c r="E69" s="9" t="s">
        <v>29</v>
      </c>
    </row>
    <row r="70" spans="1:5" x14ac:dyDescent="0.25">
      <c r="A70" s="6" t="s">
        <v>70</v>
      </c>
      <c r="B70" s="7">
        <v>17091086337</v>
      </c>
      <c r="C70" s="7" t="s">
        <v>13</v>
      </c>
      <c r="D70" s="8">
        <v>588.91999999999996</v>
      </c>
      <c r="E70" s="9" t="s">
        <v>29</v>
      </c>
    </row>
    <row r="71" spans="1:5" x14ac:dyDescent="0.25">
      <c r="A71" s="6" t="s">
        <v>61</v>
      </c>
      <c r="B71" s="7">
        <v>34212194935</v>
      </c>
      <c r="C71" s="7" t="s">
        <v>62</v>
      </c>
      <c r="D71" s="8">
        <v>309</v>
      </c>
      <c r="E71" s="9" t="s">
        <v>29</v>
      </c>
    </row>
    <row r="72" spans="1:5" x14ac:dyDescent="0.25">
      <c r="A72" s="6" t="s">
        <v>120</v>
      </c>
      <c r="B72" s="7">
        <v>2359254184</v>
      </c>
      <c r="C72" s="7" t="s">
        <v>121</v>
      </c>
      <c r="D72" s="8">
        <v>526.42999999999995</v>
      </c>
      <c r="E72" s="9" t="s">
        <v>29</v>
      </c>
    </row>
    <row r="73" spans="1:5" x14ac:dyDescent="0.25">
      <c r="A73" s="6" t="s">
        <v>76</v>
      </c>
      <c r="B73" s="26" t="s">
        <v>77</v>
      </c>
      <c r="C73" s="7" t="s">
        <v>78</v>
      </c>
      <c r="D73" s="8">
        <v>651.86</v>
      </c>
      <c r="E73" s="9" t="s">
        <v>45</v>
      </c>
    </row>
    <row r="74" spans="1:5" x14ac:dyDescent="0.25">
      <c r="A74" s="6" t="s">
        <v>74</v>
      </c>
      <c r="B74" s="7">
        <v>65734315446</v>
      </c>
      <c r="C74" s="7" t="s">
        <v>75</v>
      </c>
      <c r="D74" s="8">
        <v>50.72</v>
      </c>
      <c r="E74" s="9" t="s">
        <v>29</v>
      </c>
    </row>
    <row r="75" spans="1:5" x14ac:dyDescent="0.25">
      <c r="A75" s="6" t="s">
        <v>17</v>
      </c>
      <c r="B75" s="7">
        <v>44138062462</v>
      </c>
      <c r="C75" s="7" t="s">
        <v>24</v>
      </c>
      <c r="D75" s="8">
        <v>165.01</v>
      </c>
      <c r="E75" s="9" t="s">
        <v>29</v>
      </c>
    </row>
    <row r="76" spans="1:5" x14ac:dyDescent="0.25">
      <c r="A76" s="6" t="s">
        <v>122</v>
      </c>
      <c r="B76" s="26" t="s">
        <v>123</v>
      </c>
      <c r="C76" s="7" t="s">
        <v>121</v>
      </c>
      <c r="D76" s="8">
        <v>1282.0999999999999</v>
      </c>
      <c r="E76" s="9" t="s">
        <v>29</v>
      </c>
    </row>
    <row r="77" spans="1:5" x14ac:dyDescent="0.25">
      <c r="A77" s="6" t="s">
        <v>18</v>
      </c>
      <c r="B77" s="7">
        <v>90373162012</v>
      </c>
      <c r="C77" s="7" t="s">
        <v>13</v>
      </c>
      <c r="D77" s="8">
        <v>536.28</v>
      </c>
      <c r="E77" s="9" t="s">
        <v>29</v>
      </c>
    </row>
    <row r="78" spans="1:5" x14ac:dyDescent="0.25">
      <c r="A78" s="6" t="s">
        <v>70</v>
      </c>
      <c r="B78" s="7">
        <v>17091086337</v>
      </c>
      <c r="C78" s="7" t="s">
        <v>13</v>
      </c>
      <c r="D78" s="8">
        <v>131.41</v>
      </c>
      <c r="E78" s="9" t="s">
        <v>29</v>
      </c>
    </row>
    <row r="79" spans="1:5" x14ac:dyDescent="0.25">
      <c r="A79" s="6" t="s">
        <v>20</v>
      </c>
      <c r="B79" s="7">
        <v>62226620908</v>
      </c>
      <c r="C79" s="7" t="s">
        <v>23</v>
      </c>
      <c r="D79" s="8">
        <v>1016.85</v>
      </c>
      <c r="E79" s="9" t="s">
        <v>29</v>
      </c>
    </row>
    <row r="80" spans="1:5" x14ac:dyDescent="0.25">
      <c r="A80" s="6" t="s">
        <v>124</v>
      </c>
      <c r="B80" s="7">
        <v>30765863795</v>
      </c>
      <c r="C80" s="7" t="s">
        <v>13</v>
      </c>
      <c r="D80" s="8">
        <v>43.8</v>
      </c>
      <c r="E80" s="9" t="s">
        <v>125</v>
      </c>
    </row>
    <row r="81" spans="1:7" x14ac:dyDescent="0.25">
      <c r="A81" s="6" t="s">
        <v>51</v>
      </c>
      <c r="B81" s="7">
        <v>52869401719</v>
      </c>
      <c r="C81" s="7" t="s">
        <v>13</v>
      </c>
      <c r="D81" s="8">
        <v>18.75</v>
      </c>
      <c r="E81" s="9" t="s">
        <v>46</v>
      </c>
    </row>
    <row r="82" spans="1:7" s="22" customFormat="1" x14ac:dyDescent="0.25">
      <c r="A82" s="6" t="s">
        <v>63</v>
      </c>
      <c r="B82" s="7">
        <v>63073332379</v>
      </c>
      <c r="C82" s="7" t="s">
        <v>23</v>
      </c>
      <c r="D82" s="37">
        <v>2055.37</v>
      </c>
      <c r="E82" s="9" t="s">
        <v>42</v>
      </c>
      <c r="G82" s="23"/>
    </row>
    <row r="83" spans="1:7" s="22" customFormat="1" x14ac:dyDescent="0.25">
      <c r="A83" s="6" t="s">
        <v>64</v>
      </c>
      <c r="B83" s="7">
        <v>85821130368</v>
      </c>
      <c r="C83" s="7" t="s">
        <v>23</v>
      </c>
      <c r="D83" s="35">
        <v>1.66</v>
      </c>
      <c r="E83" s="36" t="s">
        <v>27</v>
      </c>
      <c r="G83" s="23"/>
    </row>
    <row r="84" spans="1:7" s="22" customFormat="1" x14ac:dyDescent="0.25">
      <c r="A84" s="6" t="s">
        <v>48</v>
      </c>
      <c r="B84" s="7">
        <v>89406825003</v>
      </c>
      <c r="C84" s="7" t="s">
        <v>13</v>
      </c>
      <c r="D84" s="8">
        <v>156.61000000000001</v>
      </c>
      <c r="E84" s="9" t="s">
        <v>46</v>
      </c>
      <c r="G84" s="23"/>
    </row>
    <row r="85" spans="1:7" s="22" customFormat="1" x14ac:dyDescent="0.25">
      <c r="A85" s="6" t="s">
        <v>48</v>
      </c>
      <c r="B85" s="7">
        <v>89406825003</v>
      </c>
      <c r="C85" s="7" t="s">
        <v>13</v>
      </c>
      <c r="D85" s="8">
        <v>10.69</v>
      </c>
      <c r="E85" s="9" t="s">
        <v>46</v>
      </c>
      <c r="G85" s="23"/>
    </row>
    <row r="86" spans="1:7" x14ac:dyDescent="0.25">
      <c r="A86" s="16" t="s">
        <v>37</v>
      </c>
      <c r="B86" s="7"/>
      <c r="C86" s="6"/>
      <c r="D86" s="8">
        <v>124.21</v>
      </c>
      <c r="E86" s="6" t="s">
        <v>82</v>
      </c>
    </row>
    <row r="87" spans="1:7" x14ac:dyDescent="0.25">
      <c r="A87" s="17"/>
      <c r="B87" s="18"/>
      <c r="C87" s="19"/>
      <c r="D87" s="20">
        <f>67.02+67.98</f>
        <v>135</v>
      </c>
      <c r="E87" s="34" t="s">
        <v>113</v>
      </c>
    </row>
    <row r="88" spans="1:7" x14ac:dyDescent="0.25">
      <c r="A88" s="17"/>
      <c r="B88" s="18"/>
      <c r="C88" s="19"/>
      <c r="D88" s="20">
        <f>46.45+672</f>
        <v>718.45</v>
      </c>
      <c r="E88" s="28" t="s">
        <v>81</v>
      </c>
    </row>
    <row r="89" spans="1:7" x14ac:dyDescent="0.25">
      <c r="A89" s="17"/>
      <c r="B89" s="18"/>
      <c r="C89" s="19"/>
      <c r="D89" s="20">
        <f>1415.97+12150.66+2030.6+10473.68+188588.97</f>
        <v>214659.88</v>
      </c>
      <c r="E89" s="28" t="s">
        <v>83</v>
      </c>
    </row>
    <row r="90" spans="1:7" x14ac:dyDescent="0.25">
      <c r="A90" s="17"/>
      <c r="B90" s="18"/>
      <c r="C90" s="19"/>
      <c r="D90" s="20">
        <f>233.64+2004.87+63.46+1728.17+30226.85</f>
        <v>34256.99</v>
      </c>
      <c r="E90" s="28" t="s">
        <v>84</v>
      </c>
    </row>
    <row r="91" spans="1:7" x14ac:dyDescent="0.25">
      <c r="A91" s="17"/>
      <c r="B91" s="18"/>
      <c r="C91" s="19"/>
      <c r="D91" s="20">
        <f>2500+11100+220.72</f>
        <v>13820.72</v>
      </c>
      <c r="E91" s="28" t="s">
        <v>85</v>
      </c>
    </row>
    <row r="92" spans="1:7" x14ac:dyDescent="0.25">
      <c r="A92" s="17"/>
      <c r="B92" s="18"/>
      <c r="C92" s="19"/>
      <c r="D92" s="20">
        <f>104.98+159.88+143.98</f>
        <v>408.84000000000003</v>
      </c>
      <c r="E92" s="28" t="s">
        <v>44</v>
      </c>
    </row>
    <row r="93" spans="1:7" x14ac:dyDescent="0.25">
      <c r="A93" s="17"/>
      <c r="B93" s="18"/>
      <c r="C93" s="19"/>
      <c r="D93" s="20">
        <f>39.82+864.07+39.82+119.46+3507.58+408.15</f>
        <v>4978.8999999999996</v>
      </c>
      <c r="E93" s="28" t="s">
        <v>86</v>
      </c>
    </row>
    <row r="94" spans="1:7" x14ac:dyDescent="0.25">
      <c r="A94" s="17"/>
      <c r="B94" s="18"/>
      <c r="C94" s="19"/>
      <c r="D94" s="20">
        <f>34+137.5+55</f>
        <v>226.5</v>
      </c>
      <c r="E94" s="28" t="s">
        <v>53</v>
      </c>
    </row>
    <row r="95" spans="1:7" x14ac:dyDescent="0.25">
      <c r="A95" s="31" t="s">
        <v>88</v>
      </c>
      <c r="B95" s="31"/>
      <c r="C95" s="14"/>
      <c r="D95" s="13">
        <f>SUM(D10:D94)</f>
        <v>304001.81</v>
      </c>
      <c r="E95" s="15"/>
    </row>
    <row r="96" spans="1:7" x14ac:dyDescent="0.25">
      <c r="D96" s="4"/>
    </row>
    <row r="97" spans="1:7" x14ac:dyDescent="0.25">
      <c r="D97" s="30" t="s">
        <v>36</v>
      </c>
      <c r="E97" s="30"/>
    </row>
    <row r="98" spans="1:7" x14ac:dyDescent="0.25">
      <c r="D98" s="4"/>
    </row>
    <row r="99" spans="1:7" x14ac:dyDescent="0.25">
      <c r="D99" s="4"/>
    </row>
    <row r="100" spans="1:7" x14ac:dyDescent="0.25">
      <c r="D100" s="4"/>
    </row>
    <row r="101" spans="1:7" x14ac:dyDescent="0.25">
      <c r="D101" s="4"/>
    </row>
    <row r="102" spans="1:7" x14ac:dyDescent="0.25">
      <c r="D102" s="4"/>
    </row>
    <row r="103" spans="1:7" x14ac:dyDescent="0.25">
      <c r="D103" s="4"/>
    </row>
    <row r="104" spans="1:7" x14ac:dyDescent="0.25">
      <c r="D104" s="4"/>
    </row>
    <row r="105" spans="1:7" x14ac:dyDescent="0.25">
      <c r="D105" s="4"/>
    </row>
    <row r="106" spans="1:7" x14ac:dyDescent="0.25">
      <c r="D106" s="4"/>
    </row>
    <row r="107" spans="1:7" x14ac:dyDescent="0.25">
      <c r="D107" s="4"/>
    </row>
    <row r="108" spans="1:7" x14ac:dyDescent="0.25">
      <c r="D108" s="4"/>
    </row>
    <row r="109" spans="1:7" x14ac:dyDescent="0.25">
      <c r="D109" s="4"/>
    </row>
    <row r="110" spans="1:7" x14ac:dyDescent="0.25">
      <c r="D110" s="4"/>
    </row>
    <row r="111" spans="1:7" s="5" customFormat="1" x14ac:dyDescent="0.25">
      <c r="A111" s="28"/>
      <c r="B111" s="29"/>
      <c r="C111" s="28"/>
      <c r="D111" s="4"/>
      <c r="F111" s="28"/>
      <c r="G111" s="28"/>
    </row>
    <row r="112" spans="1:7" s="5" customFormat="1" x14ac:dyDescent="0.25">
      <c r="A112" s="28"/>
      <c r="B112" s="29"/>
      <c r="C112" s="28"/>
      <c r="D112" s="4"/>
      <c r="F112" s="28"/>
      <c r="G112" s="28"/>
    </row>
    <row r="113" spans="1:7" s="5" customFormat="1" x14ac:dyDescent="0.25">
      <c r="A113" s="28"/>
      <c r="B113" s="29"/>
      <c r="C113" s="28"/>
      <c r="D113" s="4"/>
      <c r="F113" s="28"/>
      <c r="G113" s="28"/>
    </row>
    <row r="114" spans="1:7" s="5" customFormat="1" x14ac:dyDescent="0.25">
      <c r="A114" s="28"/>
      <c r="B114" s="29"/>
      <c r="C114" s="28"/>
      <c r="D114" s="4"/>
      <c r="F114" s="28"/>
      <c r="G114" s="28"/>
    </row>
    <row r="115" spans="1:7" s="5" customFormat="1" x14ac:dyDescent="0.25">
      <c r="A115" s="28"/>
      <c r="B115" s="29"/>
      <c r="C115" s="28"/>
      <c r="D115" s="4"/>
      <c r="F115" s="28"/>
      <c r="G115" s="28"/>
    </row>
  </sheetData>
  <mergeCells count="4">
    <mergeCell ref="B6:D6"/>
    <mergeCell ref="B7:D7"/>
    <mergeCell ref="A95:B95"/>
    <mergeCell ref="D97:E9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opLeftCell="A40" zoomScale="170" zoomScaleNormal="170" workbookViewId="0">
      <selection activeCell="B6" sqref="B6:D6"/>
    </sheetView>
  </sheetViews>
  <sheetFormatPr defaultRowHeight="15" x14ac:dyDescent="0.25"/>
  <cols>
    <col min="1" max="1" width="36.140625" customWidth="1"/>
    <col min="2" max="2" width="14" style="21" customWidth="1"/>
    <col min="3" max="3" width="16.5703125" customWidth="1"/>
    <col min="4" max="4" width="15.28515625" customWidth="1"/>
    <col min="5" max="5" width="35.5703125" style="5" customWidth="1"/>
    <col min="7" max="7" width="17.28515625" customWidth="1"/>
  </cols>
  <sheetData>
    <row r="1" spans="1:5" ht="15.75" x14ac:dyDescent="0.25">
      <c r="A1" s="3" t="s">
        <v>0</v>
      </c>
      <c r="B1" s="27"/>
      <c r="C1" s="28"/>
    </row>
    <row r="2" spans="1:5" ht="15.75" x14ac:dyDescent="0.25">
      <c r="A2" s="3" t="s">
        <v>1</v>
      </c>
    </row>
    <row r="3" spans="1:5" ht="15.75" x14ac:dyDescent="0.25">
      <c r="A3" s="3" t="s">
        <v>2</v>
      </c>
    </row>
    <row r="4" spans="1:5" ht="15.75" x14ac:dyDescent="0.25">
      <c r="A4" s="2" t="s">
        <v>10</v>
      </c>
    </row>
    <row r="6" spans="1:5" x14ac:dyDescent="0.25">
      <c r="B6" s="30" t="s">
        <v>3</v>
      </c>
      <c r="C6" s="30"/>
      <c r="D6" s="30"/>
    </row>
    <row r="7" spans="1:5" x14ac:dyDescent="0.25">
      <c r="B7" s="30" t="s">
        <v>39</v>
      </c>
      <c r="C7" s="30"/>
      <c r="D7" s="30"/>
    </row>
    <row r="9" spans="1:5" ht="30.75" customHeight="1" x14ac:dyDescent="0.25">
      <c r="A9" s="10" t="s">
        <v>5</v>
      </c>
      <c r="B9" s="11" t="s">
        <v>6</v>
      </c>
      <c r="C9" s="10" t="s">
        <v>7</v>
      </c>
      <c r="D9" s="10" t="s">
        <v>8</v>
      </c>
      <c r="E9" s="12" t="s">
        <v>9</v>
      </c>
    </row>
    <row r="10" spans="1:5" x14ac:dyDescent="0.25">
      <c r="A10" s="6" t="s">
        <v>40</v>
      </c>
      <c r="B10" s="7">
        <v>52951868648</v>
      </c>
      <c r="C10" s="7" t="s">
        <v>73</v>
      </c>
      <c r="D10" s="8">
        <v>330</v>
      </c>
      <c r="E10" s="9" t="s">
        <v>41</v>
      </c>
    </row>
    <row r="11" spans="1:5" x14ac:dyDescent="0.25">
      <c r="A11" s="6" t="s">
        <v>80</v>
      </c>
      <c r="B11" s="7">
        <v>90935624629</v>
      </c>
      <c r="C11" s="7" t="s">
        <v>13</v>
      </c>
      <c r="D11" s="8">
        <v>13101.15</v>
      </c>
      <c r="E11" s="9" t="s">
        <v>42</v>
      </c>
    </row>
    <row r="12" spans="1:5" x14ac:dyDescent="0.25">
      <c r="A12" s="6" t="s">
        <v>63</v>
      </c>
      <c r="B12" s="7">
        <v>63073332379</v>
      </c>
      <c r="C12" s="7" t="s">
        <v>23</v>
      </c>
      <c r="D12" s="8">
        <v>2239.2800000000002</v>
      </c>
      <c r="E12" s="9" t="s">
        <v>42</v>
      </c>
    </row>
    <row r="13" spans="1:5" x14ac:dyDescent="0.25">
      <c r="A13" s="6" t="s">
        <v>68</v>
      </c>
      <c r="B13" s="7">
        <v>87311810356</v>
      </c>
      <c r="C13" s="7" t="s">
        <v>69</v>
      </c>
      <c r="D13" s="8">
        <v>0.8</v>
      </c>
      <c r="E13" s="9" t="s">
        <v>60</v>
      </c>
    </row>
    <row r="14" spans="1:5" x14ac:dyDescent="0.25">
      <c r="A14" s="6" t="s">
        <v>68</v>
      </c>
      <c r="B14" s="7">
        <v>87311810356</v>
      </c>
      <c r="C14" s="7" t="s">
        <v>69</v>
      </c>
      <c r="D14" s="8">
        <v>59.2</v>
      </c>
      <c r="E14" s="9" t="s">
        <v>60</v>
      </c>
    </row>
    <row r="15" spans="1:5" x14ac:dyDescent="0.25">
      <c r="A15" s="6" t="s">
        <v>67</v>
      </c>
      <c r="B15" s="7">
        <v>81793146560</v>
      </c>
      <c r="C15" s="7" t="s">
        <v>23</v>
      </c>
      <c r="D15" s="8">
        <v>358.31</v>
      </c>
      <c r="E15" s="9" t="s">
        <v>60</v>
      </c>
    </row>
    <row r="16" spans="1:5" x14ac:dyDescent="0.25">
      <c r="A16" s="6" t="s">
        <v>71</v>
      </c>
      <c r="B16" s="7">
        <v>59372900659</v>
      </c>
      <c r="C16" s="7" t="s">
        <v>72</v>
      </c>
      <c r="D16" s="8">
        <v>95</v>
      </c>
      <c r="E16" s="9" t="s">
        <v>43</v>
      </c>
    </row>
    <row r="17" spans="1:5" x14ac:dyDescent="0.25">
      <c r="A17" s="6" t="s">
        <v>54</v>
      </c>
      <c r="B17" s="7">
        <v>60174672203</v>
      </c>
      <c r="C17" s="7" t="s">
        <v>55</v>
      </c>
      <c r="D17" s="8">
        <v>172</v>
      </c>
      <c r="E17" s="9" t="s">
        <v>44</v>
      </c>
    </row>
    <row r="18" spans="1:5" x14ac:dyDescent="0.25">
      <c r="A18" s="6" t="s">
        <v>47</v>
      </c>
      <c r="B18" s="7">
        <v>55610250666</v>
      </c>
      <c r="C18" s="7" t="s">
        <v>13</v>
      </c>
      <c r="D18" s="8">
        <v>898.02</v>
      </c>
      <c r="E18" s="9" t="s">
        <v>45</v>
      </c>
    </row>
    <row r="19" spans="1:5" x14ac:dyDescent="0.25">
      <c r="A19" s="6" t="s">
        <v>48</v>
      </c>
      <c r="B19" s="7">
        <v>89406825003</v>
      </c>
      <c r="C19" s="7" t="s">
        <v>13</v>
      </c>
      <c r="D19" s="8">
        <v>22.15</v>
      </c>
      <c r="E19" s="9" t="s">
        <v>46</v>
      </c>
    </row>
    <row r="20" spans="1:5" x14ac:dyDescent="0.25">
      <c r="A20" s="6" t="s">
        <v>49</v>
      </c>
      <c r="B20" s="7">
        <v>84923155727</v>
      </c>
      <c r="C20" s="7" t="s">
        <v>13</v>
      </c>
      <c r="D20" s="8">
        <v>32.43</v>
      </c>
      <c r="E20" s="9" t="s">
        <v>46</v>
      </c>
    </row>
    <row r="21" spans="1:5" x14ac:dyDescent="0.25">
      <c r="A21" s="6" t="s">
        <v>49</v>
      </c>
      <c r="B21" s="7">
        <v>84923155727</v>
      </c>
      <c r="C21" s="7" t="s">
        <v>13</v>
      </c>
      <c r="D21" s="8">
        <v>32.43</v>
      </c>
      <c r="E21" s="9" t="s">
        <v>46</v>
      </c>
    </row>
    <row r="22" spans="1:5" x14ac:dyDescent="0.25">
      <c r="A22" s="6" t="s">
        <v>48</v>
      </c>
      <c r="B22" s="7">
        <v>89406825003</v>
      </c>
      <c r="C22" s="7" t="s">
        <v>13</v>
      </c>
      <c r="D22" s="8">
        <v>37.56</v>
      </c>
      <c r="E22" s="9" t="s">
        <v>46</v>
      </c>
    </row>
    <row r="23" spans="1:5" x14ac:dyDescent="0.25">
      <c r="A23" s="6" t="s">
        <v>49</v>
      </c>
      <c r="B23" s="7">
        <v>84923155727</v>
      </c>
      <c r="C23" s="7" t="s">
        <v>13</v>
      </c>
      <c r="D23" s="8">
        <v>23.57</v>
      </c>
      <c r="E23" s="9" t="s">
        <v>46</v>
      </c>
    </row>
    <row r="24" spans="1:5" x14ac:dyDescent="0.25">
      <c r="A24" s="6" t="s">
        <v>48</v>
      </c>
      <c r="B24" s="7">
        <v>89406825003</v>
      </c>
      <c r="C24" s="7" t="s">
        <v>13</v>
      </c>
      <c r="D24" s="8">
        <v>3.69</v>
      </c>
      <c r="E24" s="9" t="s">
        <v>46</v>
      </c>
    </row>
    <row r="25" spans="1:5" x14ac:dyDescent="0.25">
      <c r="A25" s="6" t="s">
        <v>48</v>
      </c>
      <c r="B25" s="7">
        <v>89406825003</v>
      </c>
      <c r="C25" s="7" t="s">
        <v>13</v>
      </c>
      <c r="D25" s="8">
        <v>2.83</v>
      </c>
      <c r="E25" s="9" t="s">
        <v>46</v>
      </c>
    </row>
    <row r="26" spans="1:5" x14ac:dyDescent="0.25">
      <c r="A26" s="6" t="s">
        <v>48</v>
      </c>
      <c r="B26" s="7">
        <v>89406825003</v>
      </c>
      <c r="C26" s="7" t="s">
        <v>13</v>
      </c>
      <c r="D26" s="8">
        <v>7.9</v>
      </c>
      <c r="E26" s="9" t="s">
        <v>46</v>
      </c>
    </row>
    <row r="27" spans="1:5" x14ac:dyDescent="0.25">
      <c r="A27" s="6" t="s">
        <v>48</v>
      </c>
      <c r="B27" s="7">
        <v>89406825003</v>
      </c>
      <c r="C27" s="7" t="s">
        <v>13</v>
      </c>
      <c r="D27" s="8">
        <v>277.64999999999998</v>
      </c>
      <c r="E27" s="9" t="s">
        <v>46</v>
      </c>
    </row>
    <row r="28" spans="1:5" x14ac:dyDescent="0.25">
      <c r="A28" s="6" t="s">
        <v>49</v>
      </c>
      <c r="B28" s="7">
        <v>84923155727</v>
      </c>
      <c r="C28" s="7" t="s">
        <v>13</v>
      </c>
      <c r="D28" s="8">
        <v>720.76</v>
      </c>
      <c r="E28" s="9" t="s">
        <v>46</v>
      </c>
    </row>
    <row r="29" spans="1:5" x14ac:dyDescent="0.25">
      <c r="A29" s="6" t="s">
        <v>64</v>
      </c>
      <c r="B29" s="7">
        <v>85821130368</v>
      </c>
      <c r="C29" s="7" t="s">
        <v>23</v>
      </c>
      <c r="D29" s="8">
        <v>1.66</v>
      </c>
      <c r="E29" s="9" t="s">
        <v>27</v>
      </c>
    </row>
    <row r="30" spans="1:5" x14ac:dyDescent="0.25">
      <c r="A30" s="6" t="s">
        <v>79</v>
      </c>
      <c r="B30" s="7">
        <v>69523788448</v>
      </c>
      <c r="C30" s="7" t="s">
        <v>69</v>
      </c>
      <c r="D30" s="8">
        <v>24.89</v>
      </c>
      <c r="E30" s="9" t="s">
        <v>27</v>
      </c>
    </row>
    <row r="31" spans="1:5" x14ac:dyDescent="0.25">
      <c r="A31" s="6" t="s">
        <v>56</v>
      </c>
      <c r="B31" s="7">
        <v>17847110267</v>
      </c>
      <c r="C31" s="7" t="s">
        <v>23</v>
      </c>
      <c r="D31" s="8">
        <v>124.45</v>
      </c>
      <c r="E31" s="9" t="s">
        <v>27</v>
      </c>
    </row>
    <row r="32" spans="1:5" x14ac:dyDescent="0.25">
      <c r="A32" s="6" t="s">
        <v>65</v>
      </c>
      <c r="B32" s="7">
        <v>60291073227</v>
      </c>
      <c r="C32" s="7" t="s">
        <v>13</v>
      </c>
      <c r="D32" s="8">
        <v>1008</v>
      </c>
      <c r="E32" s="9" t="s">
        <v>50</v>
      </c>
    </row>
    <row r="33" spans="1:5" x14ac:dyDescent="0.25">
      <c r="A33" s="6" t="s">
        <v>65</v>
      </c>
      <c r="B33" s="7">
        <v>60291073227</v>
      </c>
      <c r="C33" s="7" t="s">
        <v>13</v>
      </c>
      <c r="D33" s="8">
        <v>1360.8</v>
      </c>
      <c r="E33" s="9" t="s">
        <v>50</v>
      </c>
    </row>
    <row r="34" spans="1:5" x14ac:dyDescent="0.25">
      <c r="A34" s="6" t="s">
        <v>17</v>
      </c>
      <c r="B34" s="7">
        <v>44138062462</v>
      </c>
      <c r="C34" s="7" t="s">
        <v>24</v>
      </c>
      <c r="D34" s="8">
        <v>1617.84</v>
      </c>
      <c r="E34" s="9" t="s">
        <v>29</v>
      </c>
    </row>
    <row r="35" spans="1:5" x14ac:dyDescent="0.25">
      <c r="A35" s="6" t="s">
        <v>21</v>
      </c>
      <c r="B35" s="7">
        <v>63949120108</v>
      </c>
      <c r="C35" s="7" t="s">
        <v>12</v>
      </c>
      <c r="D35" s="8">
        <v>1181.92</v>
      </c>
      <c r="E35" s="9" t="s">
        <v>29</v>
      </c>
    </row>
    <row r="36" spans="1:5" x14ac:dyDescent="0.25">
      <c r="A36" s="6" t="s">
        <v>66</v>
      </c>
      <c r="B36" s="7">
        <v>29524210204</v>
      </c>
      <c r="C36" s="7" t="s">
        <v>23</v>
      </c>
      <c r="D36" s="8">
        <v>98.06</v>
      </c>
      <c r="E36" s="9" t="s">
        <v>60</v>
      </c>
    </row>
    <row r="37" spans="1:5" x14ac:dyDescent="0.25">
      <c r="A37" s="6" t="s">
        <v>66</v>
      </c>
      <c r="B37" s="7">
        <v>29524210204</v>
      </c>
      <c r="C37" s="7" t="s">
        <v>23</v>
      </c>
      <c r="D37" s="8">
        <v>1.86</v>
      </c>
      <c r="E37" s="9" t="s">
        <v>60</v>
      </c>
    </row>
    <row r="38" spans="1:5" x14ac:dyDescent="0.25">
      <c r="A38" s="6" t="s">
        <v>68</v>
      </c>
      <c r="B38" s="7">
        <v>87311810356</v>
      </c>
      <c r="C38" s="7" t="s">
        <v>69</v>
      </c>
      <c r="D38" s="8">
        <v>85.94</v>
      </c>
      <c r="E38" s="9" t="s">
        <v>60</v>
      </c>
    </row>
    <row r="39" spans="1:5" x14ac:dyDescent="0.25">
      <c r="A39" s="6" t="s">
        <v>67</v>
      </c>
      <c r="B39" s="7">
        <v>81793146560</v>
      </c>
      <c r="C39" s="7" t="s">
        <v>23</v>
      </c>
      <c r="D39" s="8">
        <v>237.86</v>
      </c>
      <c r="E39" s="9" t="s">
        <v>60</v>
      </c>
    </row>
    <row r="40" spans="1:5" x14ac:dyDescent="0.25">
      <c r="A40" s="6" t="s">
        <v>51</v>
      </c>
      <c r="B40" s="7">
        <v>52869401719</v>
      </c>
      <c r="C40" s="7" t="s">
        <v>13</v>
      </c>
      <c r="D40" s="8">
        <v>18.75</v>
      </c>
      <c r="E40" s="9" t="s">
        <v>46</v>
      </c>
    </row>
    <row r="41" spans="1:5" x14ac:dyDescent="0.25">
      <c r="A41" s="6" t="s">
        <v>54</v>
      </c>
      <c r="B41" s="7">
        <v>60174672203</v>
      </c>
      <c r="C41" s="7" t="s">
        <v>55</v>
      </c>
      <c r="D41" s="8">
        <v>304.5</v>
      </c>
      <c r="E41" s="9" t="s">
        <v>44</v>
      </c>
    </row>
    <row r="42" spans="1:5" x14ac:dyDescent="0.25">
      <c r="A42" s="6" t="s">
        <v>57</v>
      </c>
      <c r="B42" s="7">
        <v>25358537422</v>
      </c>
      <c r="C42" s="7" t="s">
        <v>58</v>
      </c>
      <c r="D42" s="8">
        <v>50</v>
      </c>
      <c r="E42" s="9" t="s">
        <v>59</v>
      </c>
    </row>
    <row r="43" spans="1:5" x14ac:dyDescent="0.25">
      <c r="A43" s="6" t="s">
        <v>76</v>
      </c>
      <c r="B43" s="26" t="s">
        <v>77</v>
      </c>
      <c r="C43" s="7" t="s">
        <v>78</v>
      </c>
      <c r="D43" s="8">
        <v>830.53</v>
      </c>
      <c r="E43" s="9" t="s">
        <v>45</v>
      </c>
    </row>
    <row r="44" spans="1:5" x14ac:dyDescent="0.25">
      <c r="A44" s="6" t="s">
        <v>18</v>
      </c>
      <c r="B44" s="7">
        <v>90373162012</v>
      </c>
      <c r="C44" s="7" t="s">
        <v>13</v>
      </c>
      <c r="D44" s="8">
        <v>57.81</v>
      </c>
      <c r="E44" s="9" t="s">
        <v>29</v>
      </c>
    </row>
    <row r="45" spans="1:5" x14ac:dyDescent="0.25">
      <c r="A45" s="6" t="s">
        <v>70</v>
      </c>
      <c r="B45" s="7">
        <v>17091086337</v>
      </c>
      <c r="C45" s="7" t="s">
        <v>13</v>
      </c>
      <c r="D45" s="8">
        <f>169.01+239.21</f>
        <v>408.22</v>
      </c>
      <c r="E45" s="9" t="s">
        <v>29</v>
      </c>
    </row>
    <row r="46" spans="1:5" x14ac:dyDescent="0.25">
      <c r="A46" s="6" t="s">
        <v>20</v>
      </c>
      <c r="B46" s="7">
        <v>62226620908</v>
      </c>
      <c r="C46" s="7" t="s">
        <v>23</v>
      </c>
      <c r="D46" s="8">
        <f>1445.03+1009.14</f>
        <v>2454.17</v>
      </c>
      <c r="E46" s="9" t="s">
        <v>29</v>
      </c>
    </row>
    <row r="47" spans="1:5" x14ac:dyDescent="0.25">
      <c r="A47" s="6" t="s">
        <v>17</v>
      </c>
      <c r="B47" s="7">
        <v>44138062462</v>
      </c>
      <c r="C47" s="7" t="s">
        <v>24</v>
      </c>
      <c r="D47" s="8">
        <f>4321.05</f>
        <v>4321.05</v>
      </c>
      <c r="E47" s="9" t="s">
        <v>29</v>
      </c>
    </row>
    <row r="48" spans="1:5" x14ac:dyDescent="0.25">
      <c r="A48" s="6" t="s">
        <v>18</v>
      </c>
      <c r="B48" s="7">
        <v>90373162012</v>
      </c>
      <c r="C48" s="7" t="s">
        <v>13</v>
      </c>
      <c r="D48" s="8">
        <v>193.21</v>
      </c>
      <c r="E48" s="9" t="s">
        <v>29</v>
      </c>
    </row>
    <row r="49" spans="1:7" x14ac:dyDescent="0.25">
      <c r="A49" s="6" t="s">
        <v>18</v>
      </c>
      <c r="B49" s="7">
        <v>90373162012</v>
      </c>
      <c r="C49" s="7" t="s">
        <v>13</v>
      </c>
      <c r="D49" s="8">
        <v>595.22</v>
      </c>
      <c r="E49" s="9" t="s">
        <v>29</v>
      </c>
    </row>
    <row r="50" spans="1:7" x14ac:dyDescent="0.25">
      <c r="A50" s="6" t="s">
        <v>18</v>
      </c>
      <c r="B50" s="7">
        <v>90373162012</v>
      </c>
      <c r="C50" s="7" t="s">
        <v>13</v>
      </c>
      <c r="D50" s="8">
        <v>115.6</v>
      </c>
      <c r="E50" s="9" t="s">
        <v>29</v>
      </c>
    </row>
    <row r="51" spans="1:7" x14ac:dyDescent="0.25">
      <c r="A51" s="6" t="s">
        <v>17</v>
      </c>
      <c r="B51" s="7">
        <v>44138062462</v>
      </c>
      <c r="C51" s="7" t="s">
        <v>24</v>
      </c>
      <c r="D51" s="8">
        <v>152.66</v>
      </c>
      <c r="E51" s="9" t="s">
        <v>29</v>
      </c>
    </row>
    <row r="52" spans="1:7" x14ac:dyDescent="0.25">
      <c r="A52" s="6" t="s">
        <v>19</v>
      </c>
      <c r="B52" s="7">
        <v>10126357108</v>
      </c>
      <c r="C52" s="7" t="s">
        <v>25</v>
      </c>
      <c r="D52" s="8">
        <f>792.87+2981.17</f>
        <v>3774.04</v>
      </c>
      <c r="E52" s="9" t="s">
        <v>29</v>
      </c>
    </row>
    <row r="53" spans="1:7" x14ac:dyDescent="0.25">
      <c r="A53" s="6" t="s">
        <v>18</v>
      </c>
      <c r="B53" s="7">
        <v>90373162012</v>
      </c>
      <c r="C53" s="7" t="s">
        <v>13</v>
      </c>
      <c r="D53" s="8">
        <f>8909.95</f>
        <v>8909.9500000000007</v>
      </c>
      <c r="E53" s="9" t="s">
        <v>29</v>
      </c>
    </row>
    <row r="54" spans="1:7" x14ac:dyDescent="0.25">
      <c r="A54" s="6" t="s">
        <v>74</v>
      </c>
      <c r="B54" s="7">
        <v>65734315446</v>
      </c>
      <c r="C54" s="7" t="s">
        <v>75</v>
      </c>
      <c r="D54" s="8">
        <v>50.72</v>
      </c>
      <c r="E54" s="9" t="s">
        <v>29</v>
      </c>
    </row>
    <row r="55" spans="1:7" x14ac:dyDescent="0.25">
      <c r="A55" s="6" t="s">
        <v>70</v>
      </c>
      <c r="B55" s="7">
        <v>17091086337</v>
      </c>
      <c r="C55" s="7" t="s">
        <v>13</v>
      </c>
      <c r="D55" s="8">
        <v>235.19</v>
      </c>
      <c r="E55" s="9" t="s">
        <v>29</v>
      </c>
    </row>
    <row r="56" spans="1:7" x14ac:dyDescent="0.25">
      <c r="A56" s="6" t="s">
        <v>17</v>
      </c>
      <c r="B56" s="7">
        <v>44138062462</v>
      </c>
      <c r="C56" s="7" t="s">
        <v>24</v>
      </c>
      <c r="D56" s="8">
        <v>315.3</v>
      </c>
      <c r="E56" s="9" t="s">
        <v>29</v>
      </c>
    </row>
    <row r="57" spans="1:7" x14ac:dyDescent="0.25">
      <c r="A57" s="6" t="s">
        <v>18</v>
      </c>
      <c r="B57" s="7">
        <v>90373162012</v>
      </c>
      <c r="C57" s="7" t="s">
        <v>13</v>
      </c>
      <c r="D57" s="8">
        <v>567.35</v>
      </c>
      <c r="E57" s="9" t="s">
        <v>29</v>
      </c>
    </row>
    <row r="58" spans="1:7" x14ac:dyDescent="0.25">
      <c r="A58" s="6" t="s">
        <v>61</v>
      </c>
      <c r="B58" s="7">
        <v>34212194935</v>
      </c>
      <c r="C58" s="7" t="s">
        <v>62</v>
      </c>
      <c r="D58" s="8">
        <v>202.5</v>
      </c>
      <c r="E58" s="9" t="s">
        <v>29</v>
      </c>
    </row>
    <row r="59" spans="1:7" s="22" customFormat="1" ht="15.75" thickBot="1" x14ac:dyDescent="0.3">
      <c r="A59" s="6" t="s">
        <v>63</v>
      </c>
      <c r="B59" s="7">
        <v>63073332379</v>
      </c>
      <c r="C59" s="7" t="s">
        <v>23</v>
      </c>
      <c r="D59" s="24">
        <v>2770</v>
      </c>
      <c r="E59" s="25" t="s">
        <v>42</v>
      </c>
      <c r="G59" s="23"/>
    </row>
    <row r="60" spans="1:7" x14ac:dyDescent="0.25">
      <c r="A60" s="16" t="s">
        <v>37</v>
      </c>
      <c r="B60" s="7"/>
      <c r="C60" s="6"/>
      <c r="D60" s="8">
        <f>122.12</f>
        <v>122.12</v>
      </c>
      <c r="E60" s="6" t="s">
        <v>82</v>
      </c>
    </row>
    <row r="61" spans="1:7" s="28" customFormat="1" x14ac:dyDescent="0.25">
      <c r="A61" s="17"/>
      <c r="B61" s="18"/>
      <c r="C61" s="19"/>
      <c r="D61" s="20">
        <v>672</v>
      </c>
      <c r="E61" s="28" t="s">
        <v>81</v>
      </c>
    </row>
    <row r="62" spans="1:7" x14ac:dyDescent="0.25">
      <c r="A62" s="17"/>
      <c r="B62" s="18"/>
      <c r="C62" s="19"/>
      <c r="D62" s="20">
        <f>1415.96+10464.45+2084.89+11693.27+185972.06</f>
        <v>211630.63</v>
      </c>
      <c r="E62" t="s">
        <v>83</v>
      </c>
    </row>
    <row r="63" spans="1:7" x14ac:dyDescent="0.25">
      <c r="A63" s="17"/>
      <c r="B63" s="18"/>
      <c r="C63" s="19"/>
      <c r="D63" s="20">
        <f>233.63+1726.65+57.94+1929.39+29785.05</f>
        <v>33732.660000000003</v>
      </c>
      <c r="E63" t="s">
        <v>84</v>
      </c>
    </row>
    <row r="64" spans="1:7" x14ac:dyDescent="0.25">
      <c r="A64" s="17"/>
      <c r="B64" s="18"/>
      <c r="C64" s="19"/>
      <c r="D64" s="20">
        <f>600+1692.48</f>
        <v>2292.48</v>
      </c>
      <c r="E64" t="s">
        <v>85</v>
      </c>
    </row>
    <row r="65" spans="1:5" x14ac:dyDescent="0.25">
      <c r="A65" s="17"/>
      <c r="B65" s="18"/>
      <c r="C65" s="19"/>
      <c r="D65" s="20">
        <v>440.39</v>
      </c>
      <c r="E65" t="s">
        <v>44</v>
      </c>
    </row>
    <row r="66" spans="1:5" x14ac:dyDescent="0.25">
      <c r="A66" s="17"/>
      <c r="B66" s="18"/>
      <c r="C66" s="19"/>
      <c r="D66" s="20">
        <f>154.95+39.82+112.22+39.82+864.07+3513.3</f>
        <v>4724.18</v>
      </c>
      <c r="E66" t="s">
        <v>86</v>
      </c>
    </row>
    <row r="67" spans="1:5" x14ac:dyDescent="0.25">
      <c r="A67" s="17"/>
      <c r="B67" s="18"/>
      <c r="C67" s="19"/>
      <c r="D67" s="20">
        <v>212</v>
      </c>
      <c r="E67" t="s">
        <v>53</v>
      </c>
    </row>
    <row r="68" spans="1:5" x14ac:dyDescent="0.25">
      <c r="A68" s="31" t="s">
        <v>52</v>
      </c>
      <c r="B68" s="31"/>
      <c r="C68" s="14"/>
      <c r="D68" s="13">
        <f>SUM(D10:D67)</f>
        <v>304311.24000000005</v>
      </c>
      <c r="E68" s="15"/>
    </row>
    <row r="69" spans="1:5" x14ac:dyDescent="0.25">
      <c r="D69" s="4"/>
    </row>
    <row r="70" spans="1:5" x14ac:dyDescent="0.25">
      <c r="D70" s="30" t="s">
        <v>36</v>
      </c>
      <c r="E70" s="30"/>
    </row>
    <row r="71" spans="1:5" x14ac:dyDescent="0.25">
      <c r="D71" s="4"/>
    </row>
    <row r="72" spans="1:5" x14ac:dyDescent="0.25">
      <c r="D72" s="4"/>
    </row>
    <row r="73" spans="1:5" x14ac:dyDescent="0.25">
      <c r="D73" s="4"/>
    </row>
    <row r="74" spans="1:5" x14ac:dyDescent="0.25">
      <c r="D74" s="4"/>
    </row>
    <row r="75" spans="1:5" x14ac:dyDescent="0.25">
      <c r="D75" s="4"/>
    </row>
    <row r="76" spans="1:5" x14ac:dyDescent="0.25">
      <c r="D76" s="4"/>
    </row>
    <row r="77" spans="1:5" x14ac:dyDescent="0.25">
      <c r="D77" s="4"/>
    </row>
    <row r="78" spans="1:5" x14ac:dyDescent="0.25">
      <c r="D78" s="4"/>
    </row>
    <row r="79" spans="1:5" x14ac:dyDescent="0.25">
      <c r="D79" s="4"/>
    </row>
    <row r="80" spans="1:5" x14ac:dyDescent="0.25">
      <c r="D80" s="4"/>
    </row>
    <row r="81" spans="1:7" x14ac:dyDescent="0.25">
      <c r="D81" s="4"/>
    </row>
    <row r="82" spans="1:7" x14ac:dyDescent="0.25">
      <c r="D82" s="4"/>
    </row>
    <row r="83" spans="1:7" x14ac:dyDescent="0.25">
      <c r="D83" s="4"/>
    </row>
    <row r="84" spans="1:7" s="5" customFormat="1" x14ac:dyDescent="0.25">
      <c r="A84"/>
      <c r="B84" s="21"/>
      <c r="C84"/>
      <c r="D84" s="4"/>
      <c r="F84"/>
      <c r="G84"/>
    </row>
    <row r="85" spans="1:7" s="5" customFormat="1" x14ac:dyDescent="0.25">
      <c r="A85"/>
      <c r="B85" s="21"/>
      <c r="C85"/>
      <c r="D85" s="4"/>
      <c r="F85"/>
      <c r="G85"/>
    </row>
    <row r="86" spans="1:7" s="5" customFormat="1" x14ac:dyDescent="0.25">
      <c r="A86"/>
      <c r="B86" s="21"/>
      <c r="C86"/>
      <c r="D86" s="4"/>
      <c r="F86"/>
      <c r="G86"/>
    </row>
    <row r="87" spans="1:7" s="5" customFormat="1" x14ac:dyDescent="0.25">
      <c r="A87"/>
      <c r="B87" s="21"/>
      <c r="C87"/>
      <c r="D87" s="4"/>
      <c r="F87"/>
      <c r="G87"/>
    </row>
    <row r="88" spans="1:7" s="5" customFormat="1" x14ac:dyDescent="0.25">
      <c r="A88"/>
      <c r="B88" s="21"/>
      <c r="C88"/>
      <c r="D88" s="4"/>
      <c r="F88"/>
      <c r="G88"/>
    </row>
  </sheetData>
  <mergeCells count="4">
    <mergeCell ref="B6:D6"/>
    <mergeCell ref="B7:D7"/>
    <mergeCell ref="A68:B68"/>
    <mergeCell ref="D70:E7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0" zoomScale="180" zoomScaleNormal="180" workbookViewId="0">
      <selection activeCell="C29" sqref="C29"/>
    </sheetView>
  </sheetViews>
  <sheetFormatPr defaultRowHeight="15" x14ac:dyDescent="0.25"/>
  <cols>
    <col min="1" max="1" width="36.140625" customWidth="1"/>
    <col min="2" max="2" width="14" style="1" customWidth="1"/>
    <col min="3" max="3" width="12.85546875" customWidth="1"/>
    <col min="4" max="4" width="15.28515625" customWidth="1"/>
    <col min="5" max="5" width="35.5703125" style="5" customWidth="1"/>
    <col min="7" max="7" width="17.28515625" customWidth="1"/>
  </cols>
  <sheetData>
    <row r="1" spans="1:5" ht="15.75" x14ac:dyDescent="0.25">
      <c r="A1" s="3" t="s">
        <v>0</v>
      </c>
    </row>
    <row r="2" spans="1:5" ht="15.75" x14ac:dyDescent="0.25">
      <c r="A2" s="3" t="s">
        <v>1</v>
      </c>
    </row>
    <row r="3" spans="1:5" ht="15.75" x14ac:dyDescent="0.25">
      <c r="A3" s="3" t="s">
        <v>2</v>
      </c>
    </row>
    <row r="4" spans="1:5" ht="15.75" x14ac:dyDescent="0.25">
      <c r="A4" s="2" t="s">
        <v>10</v>
      </c>
    </row>
    <row r="6" spans="1:5" x14ac:dyDescent="0.25">
      <c r="B6" s="30" t="s">
        <v>3</v>
      </c>
      <c r="C6" s="30"/>
      <c r="D6" s="30"/>
    </row>
    <row r="7" spans="1:5" x14ac:dyDescent="0.25">
      <c r="B7" s="30" t="s">
        <v>4</v>
      </c>
      <c r="C7" s="30"/>
      <c r="D7" s="30"/>
    </row>
    <row r="9" spans="1:5" ht="30.75" customHeight="1" x14ac:dyDescent="0.25">
      <c r="A9" s="10" t="s">
        <v>5</v>
      </c>
      <c r="B9" s="11" t="s">
        <v>6</v>
      </c>
      <c r="C9" s="10" t="s">
        <v>7</v>
      </c>
      <c r="D9" s="10" t="s">
        <v>8</v>
      </c>
      <c r="E9" s="12" t="s">
        <v>9</v>
      </c>
    </row>
    <row r="10" spans="1:5" x14ac:dyDescent="0.25">
      <c r="A10" s="6" t="s">
        <v>11</v>
      </c>
      <c r="B10" s="7">
        <v>52508873833</v>
      </c>
      <c r="C10" s="6" t="s">
        <v>12</v>
      </c>
      <c r="D10" s="8">
        <v>147.61000000000001</v>
      </c>
      <c r="E10" s="9" t="s">
        <v>26</v>
      </c>
    </row>
    <row r="11" spans="1:5" x14ac:dyDescent="0.25">
      <c r="A11" s="6" t="s">
        <v>15</v>
      </c>
      <c r="B11" s="7">
        <v>66697874792</v>
      </c>
      <c r="C11" s="6" t="s">
        <v>13</v>
      </c>
      <c r="D11" s="8">
        <v>99.53</v>
      </c>
      <c r="E11" s="9" t="s">
        <v>27</v>
      </c>
    </row>
    <row r="12" spans="1:5" x14ac:dyDescent="0.25">
      <c r="A12" s="6" t="s">
        <v>16</v>
      </c>
      <c r="B12" s="7">
        <v>77524206664</v>
      </c>
      <c r="C12" s="6" t="s">
        <v>23</v>
      </c>
      <c r="D12" s="8">
        <v>579.28</v>
      </c>
      <c r="E12" s="9" t="s">
        <v>28</v>
      </c>
    </row>
    <row r="13" spans="1:5" x14ac:dyDescent="0.25">
      <c r="A13" s="6" t="s">
        <v>17</v>
      </c>
      <c r="B13" s="7">
        <v>44138062462</v>
      </c>
      <c r="C13" s="6" t="s">
        <v>24</v>
      </c>
      <c r="D13" s="8">
        <v>93.75</v>
      </c>
      <c r="E13" s="9" t="s">
        <v>29</v>
      </c>
    </row>
    <row r="14" spans="1:5" x14ac:dyDescent="0.25">
      <c r="A14" s="6" t="s">
        <v>18</v>
      </c>
      <c r="B14" s="7">
        <v>90373162012</v>
      </c>
      <c r="C14" s="6" t="s">
        <v>13</v>
      </c>
      <c r="D14" s="8">
        <v>52.84</v>
      </c>
      <c r="E14" s="9" t="s">
        <v>29</v>
      </c>
    </row>
    <row r="15" spans="1:5" x14ac:dyDescent="0.25">
      <c r="A15" s="6" t="s">
        <v>17</v>
      </c>
      <c r="B15" s="7">
        <v>44138062462</v>
      </c>
      <c r="C15" s="6" t="s">
        <v>24</v>
      </c>
      <c r="D15" s="8">
        <v>4164.32</v>
      </c>
      <c r="E15" s="9" t="s">
        <v>29</v>
      </c>
    </row>
    <row r="16" spans="1:5" x14ac:dyDescent="0.25">
      <c r="A16" s="6" t="s">
        <v>18</v>
      </c>
      <c r="B16" s="7">
        <v>90373162012</v>
      </c>
      <c r="C16" s="6" t="s">
        <v>13</v>
      </c>
      <c r="D16" s="8">
        <v>545.41999999999996</v>
      </c>
      <c r="E16" s="9" t="s">
        <v>29</v>
      </c>
    </row>
    <row r="17" spans="1:7" x14ac:dyDescent="0.25">
      <c r="A17" s="6" t="s">
        <v>19</v>
      </c>
      <c r="B17" s="7">
        <v>10126357108</v>
      </c>
      <c r="C17" s="6" t="s">
        <v>25</v>
      </c>
      <c r="D17" s="8">
        <f>1289.45+1945.22</f>
        <v>3234.67</v>
      </c>
      <c r="E17" s="9" t="s">
        <v>29</v>
      </c>
    </row>
    <row r="18" spans="1:7" x14ac:dyDescent="0.25">
      <c r="A18" s="6" t="s">
        <v>18</v>
      </c>
      <c r="B18" s="7">
        <v>90373162012</v>
      </c>
      <c r="C18" s="6" t="s">
        <v>13</v>
      </c>
      <c r="D18" s="8">
        <v>158.52000000000001</v>
      </c>
      <c r="E18" s="9" t="s">
        <v>29</v>
      </c>
    </row>
    <row r="19" spans="1:7" x14ac:dyDescent="0.25">
      <c r="A19" s="6" t="s">
        <v>18</v>
      </c>
      <c r="B19" s="7">
        <v>90373162012</v>
      </c>
      <c r="C19" s="6" t="s">
        <v>13</v>
      </c>
      <c r="D19" s="8">
        <v>101.6</v>
      </c>
      <c r="E19" s="9" t="s">
        <v>29</v>
      </c>
    </row>
    <row r="20" spans="1:7" x14ac:dyDescent="0.25">
      <c r="A20" s="6" t="s">
        <v>20</v>
      </c>
      <c r="B20" s="7">
        <v>62226620908</v>
      </c>
      <c r="C20" s="6" t="s">
        <v>23</v>
      </c>
      <c r="D20" s="8">
        <f>628.95+128.04</f>
        <v>756.99</v>
      </c>
      <c r="E20" s="9" t="s">
        <v>29</v>
      </c>
    </row>
    <row r="21" spans="1:7" x14ac:dyDescent="0.25">
      <c r="A21" s="6" t="s">
        <v>18</v>
      </c>
      <c r="B21" s="7">
        <v>90373162012</v>
      </c>
      <c r="C21" s="6" t="s">
        <v>13</v>
      </c>
      <c r="D21" s="8">
        <v>8117.97</v>
      </c>
      <c r="E21" s="9" t="s">
        <v>29</v>
      </c>
    </row>
    <row r="22" spans="1:7" x14ac:dyDescent="0.25">
      <c r="A22" s="6" t="s">
        <v>18</v>
      </c>
      <c r="B22" s="7">
        <v>90373162012</v>
      </c>
      <c r="C22" s="6" t="s">
        <v>13</v>
      </c>
      <c r="D22" s="8">
        <v>262.8</v>
      </c>
      <c r="E22" s="9" t="s">
        <v>29</v>
      </c>
    </row>
    <row r="23" spans="1:7" x14ac:dyDescent="0.25">
      <c r="A23" s="6" t="s">
        <v>17</v>
      </c>
      <c r="B23" s="7">
        <v>44138062462</v>
      </c>
      <c r="C23" s="6" t="s">
        <v>24</v>
      </c>
      <c r="D23" s="8">
        <v>154.9</v>
      </c>
      <c r="E23" s="9" t="s">
        <v>29</v>
      </c>
    </row>
    <row r="24" spans="1:7" x14ac:dyDescent="0.25">
      <c r="A24" s="6" t="s">
        <v>21</v>
      </c>
      <c r="B24" s="7">
        <v>63949120108</v>
      </c>
      <c r="C24" s="6" t="s">
        <v>12</v>
      </c>
      <c r="D24" s="8">
        <v>901.05</v>
      </c>
      <c r="E24" s="9" t="s">
        <v>29</v>
      </c>
    </row>
    <row r="25" spans="1:7" x14ac:dyDescent="0.25">
      <c r="A25" s="6" t="s">
        <v>17</v>
      </c>
      <c r="B25" s="7">
        <v>44138062462</v>
      </c>
      <c r="C25" s="6" t="s">
        <v>24</v>
      </c>
      <c r="D25" s="8">
        <v>1213.3800000000001</v>
      </c>
      <c r="E25" s="9" t="s">
        <v>29</v>
      </c>
    </row>
    <row r="26" spans="1:7" x14ac:dyDescent="0.25">
      <c r="A26" s="6" t="s">
        <v>22</v>
      </c>
      <c r="B26" s="7">
        <v>25272825447</v>
      </c>
      <c r="C26" s="6" t="s">
        <v>13</v>
      </c>
      <c r="D26" s="8">
        <v>41.48</v>
      </c>
      <c r="E26" s="9" t="s">
        <v>30</v>
      </c>
      <c r="G26" s="4"/>
    </row>
    <row r="27" spans="1:7" x14ac:dyDescent="0.25">
      <c r="A27" s="16" t="s">
        <v>37</v>
      </c>
      <c r="B27" s="7"/>
      <c r="C27" s="6"/>
      <c r="D27" s="8">
        <f>124.21</f>
        <v>124.21</v>
      </c>
      <c r="E27" s="6" t="s">
        <v>34</v>
      </c>
    </row>
    <row r="28" spans="1:7" s="28" customFormat="1" x14ac:dyDescent="0.25">
      <c r="A28" s="17"/>
      <c r="B28" s="18"/>
      <c r="C28" s="19"/>
      <c r="D28" s="20">
        <v>560</v>
      </c>
      <c r="E28" s="28" t="s">
        <v>38</v>
      </c>
    </row>
    <row r="29" spans="1:7" x14ac:dyDescent="0.25">
      <c r="A29" s="17"/>
      <c r="B29" s="18"/>
      <c r="C29" s="19"/>
      <c r="D29" s="20">
        <v>212943.7</v>
      </c>
      <c r="E29" t="s">
        <v>31</v>
      </c>
    </row>
    <row r="30" spans="1:7" x14ac:dyDescent="0.25">
      <c r="A30" s="17"/>
      <c r="B30" s="18"/>
      <c r="C30" s="19"/>
      <c r="D30" s="20">
        <v>34020.949999999997</v>
      </c>
      <c r="E30" t="s">
        <v>35</v>
      </c>
    </row>
    <row r="31" spans="1:7" x14ac:dyDescent="0.25">
      <c r="A31" s="17"/>
      <c r="B31" s="18"/>
      <c r="C31" s="19"/>
      <c r="D31" s="20">
        <v>4869.96</v>
      </c>
      <c r="E31" t="s">
        <v>32</v>
      </c>
    </row>
    <row r="32" spans="1:7" x14ac:dyDescent="0.25">
      <c r="A32" s="17"/>
      <c r="B32" s="18"/>
      <c r="C32" s="19"/>
      <c r="D32" s="20">
        <v>4206.83</v>
      </c>
      <c r="E32" t="s">
        <v>33</v>
      </c>
    </row>
    <row r="33" spans="1:5" x14ac:dyDescent="0.25">
      <c r="A33" s="31" t="s">
        <v>14</v>
      </c>
      <c r="B33" s="31"/>
      <c r="C33" s="14"/>
      <c r="D33" s="13">
        <f>SUM(D10:D32)</f>
        <v>277351.76000000007</v>
      </c>
      <c r="E33" s="15"/>
    </row>
    <row r="34" spans="1:5" x14ac:dyDescent="0.25">
      <c r="D34" s="4"/>
    </row>
    <row r="35" spans="1:5" x14ac:dyDescent="0.25">
      <c r="D35" s="30" t="s">
        <v>36</v>
      </c>
      <c r="E35" s="30"/>
    </row>
    <row r="36" spans="1:5" x14ac:dyDescent="0.25">
      <c r="D36" s="4"/>
    </row>
    <row r="37" spans="1:5" x14ac:dyDescent="0.25">
      <c r="D37" s="4"/>
    </row>
    <row r="38" spans="1:5" x14ac:dyDescent="0.25">
      <c r="D38" s="4"/>
    </row>
    <row r="39" spans="1:5" x14ac:dyDescent="0.25">
      <c r="D39" s="4"/>
    </row>
    <row r="40" spans="1:5" x14ac:dyDescent="0.25">
      <c r="D40" s="4"/>
    </row>
    <row r="41" spans="1:5" x14ac:dyDescent="0.25">
      <c r="D41" s="4"/>
    </row>
    <row r="42" spans="1:5" x14ac:dyDescent="0.25">
      <c r="D42" s="4"/>
    </row>
    <row r="43" spans="1:5" x14ac:dyDescent="0.25">
      <c r="D43" s="4"/>
    </row>
    <row r="44" spans="1:5" x14ac:dyDescent="0.25">
      <c r="D44" s="4"/>
    </row>
    <row r="45" spans="1:5" x14ac:dyDescent="0.25">
      <c r="D45" s="4"/>
    </row>
    <row r="46" spans="1:5" x14ac:dyDescent="0.25">
      <c r="D46" s="4"/>
    </row>
    <row r="47" spans="1:5" x14ac:dyDescent="0.25">
      <c r="D47" s="4"/>
    </row>
    <row r="48" spans="1:5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</sheetData>
  <mergeCells count="4">
    <mergeCell ref="A33:B33"/>
    <mergeCell ref="B6:D6"/>
    <mergeCell ref="B7:D7"/>
    <mergeCell ref="D35:E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03 2024</vt:lpstr>
      <vt:lpstr>02 2024</vt:lpstr>
      <vt:lpstr>01 2024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2024-04-12T10:27:40Z</cp:lastPrinted>
  <dcterms:created xsi:type="dcterms:W3CDTF">2024-02-19T10:46:54Z</dcterms:created>
  <dcterms:modified xsi:type="dcterms:W3CDTF">2024-04-12T10:29:27Z</dcterms:modified>
</cp:coreProperties>
</file>